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3580" yWindow="320" windowWidth="25600" windowHeight="16060" tabRatio="500"/>
  </bookViews>
  <sheets>
    <sheet name="Elasticity" sheetId="1" r:id="rId1"/>
    <sheet name="Permeability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O2" i="1"/>
  <c r="N3" i="1"/>
  <c r="N2" i="1"/>
  <c r="S2" i="1"/>
  <c r="S3" i="1"/>
  <c r="A7" i="3"/>
  <c r="B7" i="3"/>
  <c r="D7" i="3"/>
  <c r="E7" i="3"/>
  <c r="F7" i="3"/>
  <c r="G7" i="3"/>
  <c r="H7" i="3"/>
  <c r="I7" i="3"/>
  <c r="A8" i="3"/>
  <c r="B8" i="3"/>
  <c r="D8" i="3"/>
  <c r="E8" i="3"/>
  <c r="F8" i="3"/>
  <c r="G8" i="3"/>
  <c r="H8" i="3"/>
  <c r="I8" i="3"/>
  <c r="A9" i="3"/>
  <c r="B9" i="3"/>
  <c r="D9" i="3"/>
  <c r="E9" i="3"/>
  <c r="F9" i="3"/>
  <c r="G9" i="3"/>
  <c r="H9" i="3"/>
  <c r="I9" i="3"/>
  <c r="A10" i="3"/>
  <c r="B10" i="3"/>
  <c r="D10" i="3"/>
  <c r="E10" i="3"/>
  <c r="F10" i="3"/>
  <c r="G10" i="3"/>
  <c r="H10" i="3"/>
  <c r="I10" i="3"/>
  <c r="A11" i="3"/>
  <c r="B11" i="3"/>
  <c r="D11" i="3"/>
  <c r="E11" i="3"/>
  <c r="F11" i="3"/>
  <c r="G11" i="3"/>
  <c r="H11" i="3"/>
  <c r="I11" i="3"/>
  <c r="A12" i="3"/>
  <c r="B12" i="3"/>
  <c r="D12" i="3"/>
  <c r="E12" i="3"/>
  <c r="F12" i="3"/>
  <c r="G12" i="3"/>
  <c r="H12" i="3"/>
  <c r="I12" i="3"/>
  <c r="A13" i="3"/>
  <c r="B13" i="3"/>
  <c r="D13" i="3"/>
  <c r="E13" i="3"/>
  <c r="F13" i="3"/>
  <c r="G13" i="3"/>
  <c r="H13" i="3"/>
  <c r="I13" i="3"/>
  <c r="A14" i="3"/>
  <c r="B14" i="3"/>
  <c r="D14" i="3"/>
  <c r="E14" i="3"/>
  <c r="F14" i="3"/>
  <c r="G14" i="3"/>
  <c r="H14" i="3"/>
  <c r="I14" i="3"/>
  <c r="A15" i="3"/>
  <c r="B15" i="3"/>
  <c r="D15" i="3"/>
  <c r="E15" i="3"/>
  <c r="F15" i="3"/>
  <c r="G15" i="3"/>
  <c r="H15" i="3"/>
  <c r="I15" i="3"/>
  <c r="A16" i="3"/>
  <c r="B16" i="3"/>
  <c r="D16" i="3"/>
  <c r="E16" i="3"/>
  <c r="F16" i="3"/>
  <c r="G16" i="3"/>
  <c r="H16" i="3"/>
  <c r="I16" i="3"/>
  <c r="A17" i="3"/>
  <c r="B17" i="3"/>
  <c r="D17" i="3"/>
  <c r="E17" i="3"/>
  <c r="F17" i="3"/>
  <c r="G17" i="3"/>
  <c r="H17" i="3"/>
  <c r="I17" i="3"/>
  <c r="A18" i="3"/>
  <c r="B18" i="3"/>
  <c r="D18" i="3"/>
  <c r="E18" i="3"/>
  <c r="F18" i="3"/>
  <c r="G18" i="3"/>
  <c r="H18" i="3"/>
  <c r="I18" i="3"/>
  <c r="A19" i="3"/>
  <c r="B19" i="3"/>
  <c r="D19" i="3"/>
  <c r="E19" i="3"/>
  <c r="F19" i="3"/>
  <c r="G19" i="3"/>
  <c r="H19" i="3"/>
  <c r="I19" i="3"/>
  <c r="A20" i="3"/>
  <c r="B20" i="3"/>
  <c r="D20" i="3"/>
  <c r="E20" i="3"/>
  <c r="F20" i="3"/>
  <c r="G20" i="3"/>
  <c r="H20" i="3"/>
  <c r="I20" i="3"/>
  <c r="A21" i="3"/>
  <c r="B21" i="3"/>
  <c r="D21" i="3"/>
  <c r="E21" i="3"/>
  <c r="F21" i="3"/>
  <c r="G21" i="3"/>
  <c r="H21" i="3"/>
  <c r="I21" i="3"/>
  <c r="A22" i="3"/>
  <c r="B22" i="3"/>
  <c r="D22" i="3"/>
  <c r="E22" i="3"/>
  <c r="F22" i="3"/>
  <c r="G22" i="3"/>
  <c r="H22" i="3"/>
  <c r="I22" i="3"/>
  <c r="A23" i="3"/>
  <c r="B23" i="3"/>
  <c r="D23" i="3"/>
  <c r="E23" i="3"/>
  <c r="F23" i="3"/>
  <c r="G23" i="3"/>
  <c r="H23" i="3"/>
  <c r="I23" i="3"/>
  <c r="A24" i="3"/>
  <c r="B24" i="3"/>
  <c r="D24" i="3"/>
  <c r="E24" i="3"/>
  <c r="F24" i="3"/>
  <c r="G24" i="3"/>
  <c r="H24" i="3"/>
  <c r="I24" i="3"/>
  <c r="A25" i="3"/>
  <c r="B25" i="3"/>
  <c r="D25" i="3"/>
  <c r="E25" i="3"/>
  <c r="F25" i="3"/>
  <c r="G25" i="3"/>
  <c r="H25" i="3"/>
  <c r="I25" i="3"/>
  <c r="A26" i="3"/>
  <c r="B26" i="3"/>
  <c r="D26" i="3"/>
  <c r="E26" i="3"/>
  <c r="F26" i="3"/>
  <c r="G26" i="3"/>
  <c r="H26" i="3"/>
  <c r="I26" i="3"/>
  <c r="A27" i="3"/>
  <c r="B27" i="3"/>
  <c r="D27" i="3"/>
  <c r="E27" i="3"/>
  <c r="F27" i="3"/>
  <c r="G27" i="3"/>
  <c r="H27" i="3"/>
  <c r="I27" i="3"/>
  <c r="A28" i="3"/>
  <c r="B28" i="3"/>
  <c r="D28" i="3"/>
  <c r="E28" i="3"/>
  <c r="F28" i="3"/>
  <c r="G28" i="3"/>
  <c r="H28" i="3"/>
  <c r="I28" i="3"/>
  <c r="A29" i="3"/>
  <c r="B29" i="3"/>
  <c r="D29" i="3"/>
  <c r="E29" i="3"/>
  <c r="F29" i="3"/>
  <c r="G29" i="3"/>
  <c r="H29" i="3"/>
  <c r="I29" i="3"/>
  <c r="A30" i="3"/>
  <c r="B30" i="3"/>
  <c r="D30" i="3"/>
  <c r="E30" i="3"/>
  <c r="F30" i="3"/>
  <c r="G30" i="3"/>
  <c r="H30" i="3"/>
  <c r="I30" i="3"/>
  <c r="A31" i="3"/>
  <c r="B31" i="3"/>
  <c r="D31" i="3"/>
  <c r="E31" i="3"/>
  <c r="F31" i="3"/>
  <c r="G31" i="3"/>
  <c r="H31" i="3"/>
  <c r="I31" i="3"/>
  <c r="A32" i="3"/>
  <c r="B32" i="3"/>
  <c r="D32" i="3"/>
  <c r="E32" i="3"/>
  <c r="F32" i="3"/>
  <c r="G32" i="3"/>
  <c r="H32" i="3"/>
  <c r="I32" i="3"/>
  <c r="A33" i="3"/>
  <c r="B33" i="3"/>
  <c r="D33" i="3"/>
  <c r="E33" i="3"/>
  <c r="F33" i="3"/>
  <c r="G33" i="3"/>
  <c r="H33" i="3"/>
  <c r="I33" i="3"/>
  <c r="A34" i="3"/>
  <c r="B34" i="3"/>
  <c r="D34" i="3"/>
  <c r="E34" i="3"/>
  <c r="F34" i="3"/>
  <c r="G34" i="3"/>
  <c r="H34" i="3"/>
  <c r="I34" i="3"/>
  <c r="A35" i="3"/>
  <c r="B35" i="3"/>
  <c r="D35" i="3"/>
  <c r="E35" i="3"/>
  <c r="F35" i="3"/>
  <c r="G35" i="3"/>
  <c r="H35" i="3"/>
  <c r="I35" i="3"/>
  <c r="A36" i="3"/>
  <c r="B36" i="3"/>
  <c r="D36" i="3"/>
  <c r="E36" i="3"/>
  <c r="F36" i="3"/>
  <c r="G36" i="3"/>
  <c r="H36" i="3"/>
  <c r="I36" i="3"/>
  <c r="A37" i="3"/>
  <c r="B37" i="3"/>
  <c r="D37" i="3"/>
  <c r="E37" i="3"/>
  <c r="F37" i="3"/>
  <c r="G37" i="3"/>
  <c r="H37" i="3"/>
  <c r="I37" i="3"/>
  <c r="A38" i="3"/>
  <c r="B38" i="3"/>
  <c r="D38" i="3"/>
  <c r="E38" i="3"/>
  <c r="F38" i="3"/>
  <c r="G38" i="3"/>
  <c r="H38" i="3"/>
  <c r="I38" i="3"/>
  <c r="A39" i="3"/>
  <c r="B39" i="3"/>
  <c r="D39" i="3"/>
  <c r="E39" i="3"/>
  <c r="F39" i="3"/>
  <c r="G39" i="3"/>
  <c r="H39" i="3"/>
  <c r="I39" i="3"/>
  <c r="A40" i="3"/>
  <c r="B40" i="3"/>
  <c r="D40" i="3"/>
  <c r="E40" i="3"/>
  <c r="F40" i="3"/>
  <c r="G40" i="3"/>
  <c r="H40" i="3"/>
  <c r="I40" i="3"/>
  <c r="A41" i="3"/>
  <c r="B41" i="3"/>
  <c r="D41" i="3"/>
  <c r="E41" i="3"/>
  <c r="F41" i="3"/>
  <c r="G41" i="3"/>
  <c r="H41" i="3"/>
  <c r="I41" i="3"/>
  <c r="A42" i="3"/>
  <c r="B42" i="3"/>
  <c r="D42" i="3"/>
  <c r="E42" i="3"/>
  <c r="F42" i="3"/>
  <c r="G42" i="3"/>
  <c r="H42" i="3"/>
  <c r="I42" i="3"/>
  <c r="A43" i="3"/>
  <c r="B43" i="3"/>
  <c r="D43" i="3"/>
  <c r="E43" i="3"/>
  <c r="F43" i="3"/>
  <c r="G43" i="3"/>
  <c r="H43" i="3"/>
  <c r="I43" i="3"/>
  <c r="A44" i="3"/>
  <c r="B44" i="3"/>
  <c r="D44" i="3"/>
  <c r="E44" i="3"/>
  <c r="F44" i="3"/>
  <c r="G44" i="3"/>
  <c r="H44" i="3"/>
  <c r="I44" i="3"/>
  <c r="A45" i="3"/>
  <c r="B45" i="3"/>
  <c r="D45" i="3"/>
  <c r="E45" i="3"/>
  <c r="F45" i="3"/>
  <c r="G45" i="3"/>
  <c r="H45" i="3"/>
  <c r="I45" i="3"/>
  <c r="A46" i="3"/>
  <c r="B46" i="3"/>
  <c r="D46" i="3"/>
  <c r="E46" i="3"/>
  <c r="F46" i="3"/>
  <c r="G46" i="3"/>
  <c r="H46" i="3"/>
  <c r="I46" i="3"/>
  <c r="A47" i="3"/>
  <c r="B47" i="3"/>
  <c r="D47" i="3"/>
  <c r="E47" i="3"/>
  <c r="F47" i="3"/>
  <c r="G47" i="3"/>
  <c r="H47" i="3"/>
  <c r="I47" i="3"/>
  <c r="A48" i="3"/>
  <c r="B48" i="3"/>
  <c r="D48" i="3"/>
  <c r="E48" i="3"/>
  <c r="F48" i="3"/>
  <c r="G48" i="3"/>
  <c r="H48" i="3"/>
  <c r="I48" i="3"/>
  <c r="A49" i="3"/>
  <c r="B49" i="3"/>
  <c r="D49" i="3"/>
  <c r="E49" i="3"/>
  <c r="F49" i="3"/>
  <c r="G49" i="3"/>
  <c r="H49" i="3"/>
  <c r="I49" i="3"/>
  <c r="A50" i="3"/>
  <c r="B50" i="3"/>
  <c r="D50" i="3"/>
  <c r="E50" i="3"/>
  <c r="F50" i="3"/>
  <c r="G50" i="3"/>
  <c r="H50" i="3"/>
  <c r="I50" i="3"/>
  <c r="A51" i="3"/>
  <c r="B51" i="3"/>
  <c r="D51" i="3"/>
  <c r="E51" i="3"/>
  <c r="F51" i="3"/>
  <c r="G51" i="3"/>
  <c r="H51" i="3"/>
  <c r="I51" i="3"/>
  <c r="A52" i="3"/>
  <c r="B52" i="3"/>
  <c r="D52" i="3"/>
  <c r="E52" i="3"/>
  <c r="F52" i="3"/>
  <c r="G52" i="3"/>
  <c r="H52" i="3"/>
  <c r="I52" i="3"/>
  <c r="A53" i="3"/>
  <c r="B53" i="3"/>
  <c r="D53" i="3"/>
  <c r="E53" i="3"/>
  <c r="F53" i="3"/>
  <c r="G53" i="3"/>
  <c r="H53" i="3"/>
  <c r="I53" i="3"/>
  <c r="A54" i="3"/>
  <c r="B54" i="3"/>
  <c r="D54" i="3"/>
  <c r="E54" i="3"/>
  <c r="F54" i="3"/>
  <c r="G54" i="3"/>
  <c r="H54" i="3"/>
  <c r="I54" i="3"/>
  <c r="A55" i="3"/>
  <c r="B55" i="3"/>
  <c r="D55" i="3"/>
  <c r="E55" i="3"/>
  <c r="F55" i="3"/>
  <c r="G55" i="3"/>
  <c r="H55" i="3"/>
  <c r="I55" i="3"/>
  <c r="A56" i="3"/>
  <c r="B56" i="3"/>
  <c r="D56" i="3"/>
  <c r="E56" i="3"/>
  <c r="F56" i="3"/>
  <c r="G56" i="3"/>
  <c r="H56" i="3"/>
  <c r="I56" i="3"/>
  <c r="B6" i="3"/>
  <c r="I6" i="3"/>
  <c r="H6" i="3"/>
  <c r="G6" i="3"/>
  <c r="D6" i="3"/>
  <c r="E6" i="3"/>
  <c r="F6" i="3"/>
  <c r="P3" i="1"/>
  <c r="Q3" i="1"/>
  <c r="R3" i="1"/>
  <c r="P2" i="1"/>
  <c r="Q2" i="1"/>
  <c r="R2" i="1"/>
  <c r="C5" i="1"/>
  <c r="D3" i="1"/>
  <c r="C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B26" i="1"/>
  <c r="AF26" i="1"/>
  <c r="AG26" i="1"/>
  <c r="AH26" i="1"/>
  <c r="D5" i="1"/>
  <c r="AM26" i="1"/>
  <c r="AN26" i="1"/>
  <c r="AO26" i="1"/>
  <c r="C26" i="1"/>
  <c r="M26" i="1"/>
  <c r="T26" i="1"/>
  <c r="AA26" i="1"/>
  <c r="B11" i="1"/>
  <c r="AF11" i="1"/>
  <c r="AM11" i="1"/>
  <c r="C11" i="1"/>
  <c r="K11" i="1"/>
  <c r="R11" i="1"/>
  <c r="Y11" i="1"/>
  <c r="AG11" i="1"/>
  <c r="AN11" i="1"/>
  <c r="L11" i="1"/>
  <c r="S11" i="1"/>
  <c r="Z11" i="1"/>
  <c r="AH11" i="1"/>
  <c r="AO11" i="1"/>
  <c r="M11" i="1"/>
  <c r="T11" i="1"/>
  <c r="AA11" i="1"/>
  <c r="AI11" i="1"/>
  <c r="AP11" i="1"/>
  <c r="N11" i="1"/>
  <c r="U11" i="1"/>
  <c r="AB11" i="1"/>
  <c r="AJ11" i="1"/>
  <c r="AQ11" i="1"/>
  <c r="O11" i="1"/>
  <c r="V11" i="1"/>
  <c r="AC11" i="1"/>
  <c r="AK11" i="1"/>
  <c r="AR11" i="1"/>
  <c r="P11" i="1"/>
  <c r="W11" i="1"/>
  <c r="AD11" i="1"/>
  <c r="B12" i="1"/>
  <c r="AF12" i="1"/>
  <c r="AM12" i="1"/>
  <c r="C12" i="1"/>
  <c r="K12" i="1"/>
  <c r="R12" i="1"/>
  <c r="Y12" i="1"/>
  <c r="AG12" i="1"/>
  <c r="AN12" i="1"/>
  <c r="L12" i="1"/>
  <c r="S12" i="1"/>
  <c r="Z12" i="1"/>
  <c r="AH12" i="1"/>
  <c r="AO12" i="1"/>
  <c r="M12" i="1"/>
  <c r="T12" i="1"/>
  <c r="AA12" i="1"/>
  <c r="AI12" i="1"/>
  <c r="AP12" i="1"/>
  <c r="N12" i="1"/>
  <c r="U12" i="1"/>
  <c r="AB12" i="1"/>
  <c r="AJ12" i="1"/>
  <c r="AQ12" i="1"/>
  <c r="O12" i="1"/>
  <c r="V12" i="1"/>
  <c r="AC12" i="1"/>
  <c r="AK12" i="1"/>
  <c r="AR12" i="1"/>
  <c r="P12" i="1"/>
  <c r="W12" i="1"/>
  <c r="AD12" i="1"/>
  <c r="B13" i="1"/>
  <c r="AF13" i="1"/>
  <c r="AM13" i="1"/>
  <c r="C13" i="1"/>
  <c r="K13" i="1"/>
  <c r="R13" i="1"/>
  <c r="Y13" i="1"/>
  <c r="AG13" i="1"/>
  <c r="AN13" i="1"/>
  <c r="L13" i="1"/>
  <c r="S13" i="1"/>
  <c r="Z13" i="1"/>
  <c r="AH13" i="1"/>
  <c r="AO13" i="1"/>
  <c r="M13" i="1"/>
  <c r="T13" i="1"/>
  <c r="AA13" i="1"/>
  <c r="AI13" i="1"/>
  <c r="AP13" i="1"/>
  <c r="N13" i="1"/>
  <c r="U13" i="1"/>
  <c r="AB13" i="1"/>
  <c r="AJ13" i="1"/>
  <c r="AQ13" i="1"/>
  <c r="O13" i="1"/>
  <c r="V13" i="1"/>
  <c r="AC13" i="1"/>
  <c r="AK13" i="1"/>
  <c r="AR13" i="1"/>
  <c r="P13" i="1"/>
  <c r="W13" i="1"/>
  <c r="AD13" i="1"/>
  <c r="B14" i="1"/>
  <c r="AF14" i="1"/>
  <c r="AM14" i="1"/>
  <c r="C14" i="1"/>
  <c r="K14" i="1"/>
  <c r="R14" i="1"/>
  <c r="Y14" i="1"/>
  <c r="AG14" i="1"/>
  <c r="AN14" i="1"/>
  <c r="L14" i="1"/>
  <c r="S14" i="1"/>
  <c r="Z14" i="1"/>
  <c r="AH14" i="1"/>
  <c r="AO14" i="1"/>
  <c r="M14" i="1"/>
  <c r="T14" i="1"/>
  <c r="AA14" i="1"/>
  <c r="AI14" i="1"/>
  <c r="AP14" i="1"/>
  <c r="N14" i="1"/>
  <c r="U14" i="1"/>
  <c r="AB14" i="1"/>
  <c r="AJ14" i="1"/>
  <c r="AQ14" i="1"/>
  <c r="O14" i="1"/>
  <c r="V14" i="1"/>
  <c r="AC14" i="1"/>
  <c r="AK14" i="1"/>
  <c r="AR14" i="1"/>
  <c r="P14" i="1"/>
  <c r="W14" i="1"/>
  <c r="AD14" i="1"/>
  <c r="B15" i="1"/>
  <c r="AF15" i="1"/>
  <c r="AM15" i="1"/>
  <c r="C15" i="1"/>
  <c r="K15" i="1"/>
  <c r="R15" i="1"/>
  <c r="Y15" i="1"/>
  <c r="AG15" i="1"/>
  <c r="AN15" i="1"/>
  <c r="L15" i="1"/>
  <c r="S15" i="1"/>
  <c r="Z15" i="1"/>
  <c r="AH15" i="1"/>
  <c r="AO15" i="1"/>
  <c r="M15" i="1"/>
  <c r="T15" i="1"/>
  <c r="AA15" i="1"/>
  <c r="AI15" i="1"/>
  <c r="AP15" i="1"/>
  <c r="N15" i="1"/>
  <c r="U15" i="1"/>
  <c r="AB15" i="1"/>
  <c r="AJ15" i="1"/>
  <c r="AQ15" i="1"/>
  <c r="O15" i="1"/>
  <c r="V15" i="1"/>
  <c r="AC15" i="1"/>
  <c r="AK15" i="1"/>
  <c r="AR15" i="1"/>
  <c r="P15" i="1"/>
  <c r="W15" i="1"/>
  <c r="AD15" i="1"/>
  <c r="B16" i="1"/>
  <c r="AF16" i="1"/>
  <c r="AM16" i="1"/>
  <c r="C16" i="1"/>
  <c r="K16" i="1"/>
  <c r="R16" i="1"/>
  <c r="Y16" i="1"/>
  <c r="AG16" i="1"/>
  <c r="AN16" i="1"/>
  <c r="L16" i="1"/>
  <c r="S16" i="1"/>
  <c r="Z16" i="1"/>
  <c r="AH16" i="1"/>
  <c r="AO16" i="1"/>
  <c r="M16" i="1"/>
  <c r="T16" i="1"/>
  <c r="AA16" i="1"/>
  <c r="AI16" i="1"/>
  <c r="AP16" i="1"/>
  <c r="N16" i="1"/>
  <c r="U16" i="1"/>
  <c r="AB16" i="1"/>
  <c r="AJ16" i="1"/>
  <c r="AQ16" i="1"/>
  <c r="O16" i="1"/>
  <c r="V16" i="1"/>
  <c r="AC16" i="1"/>
  <c r="AK16" i="1"/>
  <c r="AR16" i="1"/>
  <c r="P16" i="1"/>
  <c r="W16" i="1"/>
  <c r="AD16" i="1"/>
  <c r="B17" i="1"/>
  <c r="AF17" i="1"/>
  <c r="AM17" i="1"/>
  <c r="C17" i="1"/>
  <c r="K17" i="1"/>
  <c r="R17" i="1"/>
  <c r="Y17" i="1"/>
  <c r="AG17" i="1"/>
  <c r="AN17" i="1"/>
  <c r="L17" i="1"/>
  <c r="S17" i="1"/>
  <c r="Z17" i="1"/>
  <c r="AH17" i="1"/>
  <c r="AO17" i="1"/>
  <c r="M17" i="1"/>
  <c r="T17" i="1"/>
  <c r="AA17" i="1"/>
  <c r="AI17" i="1"/>
  <c r="AP17" i="1"/>
  <c r="N17" i="1"/>
  <c r="U17" i="1"/>
  <c r="AB17" i="1"/>
  <c r="AJ17" i="1"/>
  <c r="AQ17" i="1"/>
  <c r="O17" i="1"/>
  <c r="V17" i="1"/>
  <c r="AC17" i="1"/>
  <c r="AK17" i="1"/>
  <c r="AR17" i="1"/>
  <c r="P17" i="1"/>
  <c r="W17" i="1"/>
  <c r="AD17" i="1"/>
  <c r="B18" i="1"/>
  <c r="AF18" i="1"/>
  <c r="AM18" i="1"/>
  <c r="C18" i="1"/>
  <c r="K18" i="1"/>
  <c r="R18" i="1"/>
  <c r="Y18" i="1"/>
  <c r="AG18" i="1"/>
  <c r="AN18" i="1"/>
  <c r="L18" i="1"/>
  <c r="S18" i="1"/>
  <c r="Z18" i="1"/>
  <c r="AH18" i="1"/>
  <c r="AO18" i="1"/>
  <c r="M18" i="1"/>
  <c r="T18" i="1"/>
  <c r="AA18" i="1"/>
  <c r="AI18" i="1"/>
  <c r="AP18" i="1"/>
  <c r="N18" i="1"/>
  <c r="U18" i="1"/>
  <c r="AB18" i="1"/>
  <c r="AJ18" i="1"/>
  <c r="AQ18" i="1"/>
  <c r="O18" i="1"/>
  <c r="V18" i="1"/>
  <c r="AC18" i="1"/>
  <c r="AK18" i="1"/>
  <c r="AR18" i="1"/>
  <c r="P18" i="1"/>
  <c r="W18" i="1"/>
  <c r="AD18" i="1"/>
  <c r="B19" i="1"/>
  <c r="AF19" i="1"/>
  <c r="AM19" i="1"/>
  <c r="C19" i="1"/>
  <c r="K19" i="1"/>
  <c r="R19" i="1"/>
  <c r="Y19" i="1"/>
  <c r="AG19" i="1"/>
  <c r="AN19" i="1"/>
  <c r="L19" i="1"/>
  <c r="S19" i="1"/>
  <c r="Z19" i="1"/>
  <c r="AH19" i="1"/>
  <c r="AO19" i="1"/>
  <c r="M19" i="1"/>
  <c r="T19" i="1"/>
  <c r="AA19" i="1"/>
  <c r="AI19" i="1"/>
  <c r="AP19" i="1"/>
  <c r="N19" i="1"/>
  <c r="U19" i="1"/>
  <c r="AB19" i="1"/>
  <c r="AJ19" i="1"/>
  <c r="AQ19" i="1"/>
  <c r="O19" i="1"/>
  <c r="V19" i="1"/>
  <c r="AC19" i="1"/>
  <c r="AK19" i="1"/>
  <c r="AR19" i="1"/>
  <c r="P19" i="1"/>
  <c r="W19" i="1"/>
  <c r="AD19" i="1"/>
  <c r="B20" i="1"/>
  <c r="AF20" i="1"/>
  <c r="AM20" i="1"/>
  <c r="C20" i="1"/>
  <c r="K20" i="1"/>
  <c r="R20" i="1"/>
  <c r="Y20" i="1"/>
  <c r="AG20" i="1"/>
  <c r="AN20" i="1"/>
  <c r="L20" i="1"/>
  <c r="S20" i="1"/>
  <c r="Z20" i="1"/>
  <c r="AH20" i="1"/>
  <c r="AO20" i="1"/>
  <c r="M20" i="1"/>
  <c r="T20" i="1"/>
  <c r="AA20" i="1"/>
  <c r="AI20" i="1"/>
  <c r="AP20" i="1"/>
  <c r="N20" i="1"/>
  <c r="U20" i="1"/>
  <c r="AB20" i="1"/>
  <c r="AJ20" i="1"/>
  <c r="AQ20" i="1"/>
  <c r="O20" i="1"/>
  <c r="V20" i="1"/>
  <c r="AC20" i="1"/>
  <c r="AK20" i="1"/>
  <c r="AR20" i="1"/>
  <c r="P20" i="1"/>
  <c r="W20" i="1"/>
  <c r="AD20" i="1"/>
  <c r="B21" i="1"/>
  <c r="AF21" i="1"/>
  <c r="AM21" i="1"/>
  <c r="C21" i="1"/>
  <c r="K21" i="1"/>
  <c r="R21" i="1"/>
  <c r="Y21" i="1"/>
  <c r="AG21" i="1"/>
  <c r="AN21" i="1"/>
  <c r="L21" i="1"/>
  <c r="S21" i="1"/>
  <c r="Z21" i="1"/>
  <c r="AH21" i="1"/>
  <c r="AO21" i="1"/>
  <c r="M21" i="1"/>
  <c r="T21" i="1"/>
  <c r="AA21" i="1"/>
  <c r="AI21" i="1"/>
  <c r="AP21" i="1"/>
  <c r="N21" i="1"/>
  <c r="U21" i="1"/>
  <c r="AB21" i="1"/>
  <c r="AJ21" i="1"/>
  <c r="AQ21" i="1"/>
  <c r="O21" i="1"/>
  <c r="V21" i="1"/>
  <c r="AC21" i="1"/>
  <c r="AK21" i="1"/>
  <c r="AR21" i="1"/>
  <c r="P21" i="1"/>
  <c r="W21" i="1"/>
  <c r="AD21" i="1"/>
  <c r="B22" i="1"/>
  <c r="AF22" i="1"/>
  <c r="AM22" i="1"/>
  <c r="C22" i="1"/>
  <c r="K22" i="1"/>
  <c r="R22" i="1"/>
  <c r="Y22" i="1"/>
  <c r="AG22" i="1"/>
  <c r="AN22" i="1"/>
  <c r="L22" i="1"/>
  <c r="S22" i="1"/>
  <c r="Z22" i="1"/>
  <c r="AH22" i="1"/>
  <c r="AO22" i="1"/>
  <c r="M22" i="1"/>
  <c r="T22" i="1"/>
  <c r="AA22" i="1"/>
  <c r="AI22" i="1"/>
  <c r="AP22" i="1"/>
  <c r="N22" i="1"/>
  <c r="U22" i="1"/>
  <c r="AB22" i="1"/>
  <c r="AJ22" i="1"/>
  <c r="AQ22" i="1"/>
  <c r="O22" i="1"/>
  <c r="V22" i="1"/>
  <c r="AC22" i="1"/>
  <c r="AK22" i="1"/>
  <c r="AR22" i="1"/>
  <c r="P22" i="1"/>
  <c r="W22" i="1"/>
  <c r="AD22" i="1"/>
  <c r="B23" i="1"/>
  <c r="AF23" i="1"/>
  <c r="AM23" i="1"/>
  <c r="C23" i="1"/>
  <c r="K23" i="1"/>
  <c r="R23" i="1"/>
  <c r="Y23" i="1"/>
  <c r="AG23" i="1"/>
  <c r="AN23" i="1"/>
  <c r="L23" i="1"/>
  <c r="S23" i="1"/>
  <c r="Z23" i="1"/>
  <c r="AH23" i="1"/>
  <c r="AO23" i="1"/>
  <c r="M23" i="1"/>
  <c r="T23" i="1"/>
  <c r="AA23" i="1"/>
  <c r="AI23" i="1"/>
  <c r="AP23" i="1"/>
  <c r="N23" i="1"/>
  <c r="U23" i="1"/>
  <c r="AB23" i="1"/>
  <c r="AJ23" i="1"/>
  <c r="AQ23" i="1"/>
  <c r="O23" i="1"/>
  <c r="V23" i="1"/>
  <c r="AC23" i="1"/>
  <c r="AK23" i="1"/>
  <c r="AR23" i="1"/>
  <c r="P23" i="1"/>
  <c r="W23" i="1"/>
  <c r="AD23" i="1"/>
  <c r="B24" i="1"/>
  <c r="AF24" i="1"/>
  <c r="AM24" i="1"/>
  <c r="C24" i="1"/>
  <c r="K24" i="1"/>
  <c r="R24" i="1"/>
  <c r="Y24" i="1"/>
  <c r="AG24" i="1"/>
  <c r="AN24" i="1"/>
  <c r="L24" i="1"/>
  <c r="S24" i="1"/>
  <c r="Z24" i="1"/>
  <c r="AH24" i="1"/>
  <c r="AO24" i="1"/>
  <c r="M24" i="1"/>
  <c r="T24" i="1"/>
  <c r="AA24" i="1"/>
  <c r="AI24" i="1"/>
  <c r="AP24" i="1"/>
  <c r="N24" i="1"/>
  <c r="U24" i="1"/>
  <c r="AB24" i="1"/>
  <c r="AJ24" i="1"/>
  <c r="AQ24" i="1"/>
  <c r="O24" i="1"/>
  <c r="V24" i="1"/>
  <c r="AC24" i="1"/>
  <c r="AK24" i="1"/>
  <c r="AR24" i="1"/>
  <c r="P24" i="1"/>
  <c r="W24" i="1"/>
  <c r="AD24" i="1"/>
  <c r="B25" i="1"/>
  <c r="AF25" i="1"/>
  <c r="AM25" i="1"/>
  <c r="C25" i="1"/>
  <c r="K25" i="1"/>
  <c r="R25" i="1"/>
  <c r="Y25" i="1"/>
  <c r="AG25" i="1"/>
  <c r="AN25" i="1"/>
  <c r="L25" i="1"/>
  <c r="S25" i="1"/>
  <c r="Z25" i="1"/>
  <c r="AH25" i="1"/>
  <c r="AO25" i="1"/>
  <c r="M25" i="1"/>
  <c r="T25" i="1"/>
  <c r="AA25" i="1"/>
  <c r="AI25" i="1"/>
  <c r="AP25" i="1"/>
  <c r="N25" i="1"/>
  <c r="U25" i="1"/>
  <c r="AB25" i="1"/>
  <c r="AJ25" i="1"/>
  <c r="AQ25" i="1"/>
  <c r="O25" i="1"/>
  <c r="V25" i="1"/>
  <c r="AC25" i="1"/>
  <c r="AK25" i="1"/>
  <c r="AR25" i="1"/>
  <c r="P25" i="1"/>
  <c r="W25" i="1"/>
  <c r="AD25" i="1"/>
  <c r="K26" i="1"/>
  <c r="R26" i="1"/>
  <c r="Y26" i="1"/>
  <c r="L26" i="1"/>
  <c r="S26" i="1"/>
  <c r="Z26" i="1"/>
  <c r="AI26" i="1"/>
  <c r="AP26" i="1"/>
  <c r="N26" i="1"/>
  <c r="U26" i="1"/>
  <c r="AB26" i="1"/>
  <c r="AJ26" i="1"/>
  <c r="AQ26" i="1"/>
  <c r="O26" i="1"/>
  <c r="V26" i="1"/>
  <c r="AC26" i="1"/>
  <c r="AK26" i="1"/>
  <c r="AR26" i="1"/>
  <c r="P26" i="1"/>
  <c r="W26" i="1"/>
  <c r="AD26" i="1"/>
  <c r="A27" i="1"/>
  <c r="B27" i="1"/>
  <c r="AF27" i="1"/>
  <c r="AM27" i="1"/>
  <c r="C27" i="1"/>
  <c r="K27" i="1"/>
  <c r="R27" i="1"/>
  <c r="Y27" i="1"/>
  <c r="AG27" i="1"/>
  <c r="AN27" i="1"/>
  <c r="L27" i="1"/>
  <c r="S27" i="1"/>
  <c r="Z27" i="1"/>
  <c r="AH27" i="1"/>
  <c r="AO27" i="1"/>
  <c r="M27" i="1"/>
  <c r="T27" i="1"/>
  <c r="AA27" i="1"/>
  <c r="AI27" i="1"/>
  <c r="AP27" i="1"/>
  <c r="N27" i="1"/>
  <c r="U27" i="1"/>
  <c r="AB27" i="1"/>
  <c r="AJ27" i="1"/>
  <c r="AQ27" i="1"/>
  <c r="O27" i="1"/>
  <c r="V27" i="1"/>
  <c r="AC27" i="1"/>
  <c r="AK27" i="1"/>
  <c r="AR27" i="1"/>
  <c r="P27" i="1"/>
  <c r="W27" i="1"/>
  <c r="AD27" i="1"/>
  <c r="A28" i="1"/>
  <c r="B28" i="1"/>
  <c r="AF28" i="1"/>
  <c r="AM28" i="1"/>
  <c r="C28" i="1"/>
  <c r="K28" i="1"/>
  <c r="R28" i="1"/>
  <c r="Y28" i="1"/>
  <c r="AG28" i="1"/>
  <c r="AN28" i="1"/>
  <c r="L28" i="1"/>
  <c r="S28" i="1"/>
  <c r="Z28" i="1"/>
  <c r="AH28" i="1"/>
  <c r="AO28" i="1"/>
  <c r="M28" i="1"/>
  <c r="T28" i="1"/>
  <c r="AA28" i="1"/>
  <c r="AI28" i="1"/>
  <c r="AP28" i="1"/>
  <c r="N28" i="1"/>
  <c r="U28" i="1"/>
  <c r="AB28" i="1"/>
  <c r="AJ28" i="1"/>
  <c r="AQ28" i="1"/>
  <c r="O28" i="1"/>
  <c r="V28" i="1"/>
  <c r="AC28" i="1"/>
  <c r="AK28" i="1"/>
  <c r="AR28" i="1"/>
  <c r="P28" i="1"/>
  <c r="W28" i="1"/>
  <c r="AD28" i="1"/>
  <c r="A29" i="1"/>
  <c r="B29" i="1"/>
  <c r="AF29" i="1"/>
  <c r="AM29" i="1"/>
  <c r="C29" i="1"/>
  <c r="K29" i="1"/>
  <c r="R29" i="1"/>
  <c r="Y29" i="1"/>
  <c r="AG29" i="1"/>
  <c r="AN29" i="1"/>
  <c r="L29" i="1"/>
  <c r="S29" i="1"/>
  <c r="Z29" i="1"/>
  <c r="AH29" i="1"/>
  <c r="AO29" i="1"/>
  <c r="M29" i="1"/>
  <c r="T29" i="1"/>
  <c r="AA29" i="1"/>
  <c r="AI29" i="1"/>
  <c r="AP29" i="1"/>
  <c r="N29" i="1"/>
  <c r="U29" i="1"/>
  <c r="AB29" i="1"/>
  <c r="AJ29" i="1"/>
  <c r="AQ29" i="1"/>
  <c r="O29" i="1"/>
  <c r="V29" i="1"/>
  <c r="AC29" i="1"/>
  <c r="AK29" i="1"/>
  <c r="AR29" i="1"/>
  <c r="P29" i="1"/>
  <c r="W29" i="1"/>
  <c r="AD29" i="1"/>
  <c r="A30" i="1"/>
  <c r="B30" i="1"/>
  <c r="AF30" i="1"/>
  <c r="AM30" i="1"/>
  <c r="C30" i="1"/>
  <c r="K30" i="1"/>
  <c r="R30" i="1"/>
  <c r="Y30" i="1"/>
  <c r="AG30" i="1"/>
  <c r="AN30" i="1"/>
  <c r="L30" i="1"/>
  <c r="S30" i="1"/>
  <c r="Z30" i="1"/>
  <c r="AH30" i="1"/>
  <c r="AO30" i="1"/>
  <c r="M30" i="1"/>
  <c r="T30" i="1"/>
  <c r="AA30" i="1"/>
  <c r="AI30" i="1"/>
  <c r="AP30" i="1"/>
  <c r="N30" i="1"/>
  <c r="U30" i="1"/>
  <c r="AB30" i="1"/>
  <c r="AJ30" i="1"/>
  <c r="AQ30" i="1"/>
  <c r="O30" i="1"/>
  <c r="V30" i="1"/>
  <c r="AC30" i="1"/>
  <c r="AK30" i="1"/>
  <c r="AR30" i="1"/>
  <c r="P30" i="1"/>
  <c r="W30" i="1"/>
  <c r="AD30" i="1"/>
  <c r="A31" i="1"/>
  <c r="B31" i="1"/>
  <c r="AF31" i="1"/>
  <c r="AM31" i="1"/>
  <c r="C31" i="1"/>
  <c r="K31" i="1"/>
  <c r="R31" i="1"/>
  <c r="Y31" i="1"/>
  <c r="AG31" i="1"/>
  <c r="AN31" i="1"/>
  <c r="L31" i="1"/>
  <c r="S31" i="1"/>
  <c r="Z31" i="1"/>
  <c r="AH31" i="1"/>
  <c r="AO31" i="1"/>
  <c r="M31" i="1"/>
  <c r="T31" i="1"/>
  <c r="AA31" i="1"/>
  <c r="AI31" i="1"/>
  <c r="AP31" i="1"/>
  <c r="N31" i="1"/>
  <c r="U31" i="1"/>
  <c r="AB31" i="1"/>
  <c r="AJ31" i="1"/>
  <c r="AQ31" i="1"/>
  <c r="O31" i="1"/>
  <c r="V31" i="1"/>
  <c r="AC31" i="1"/>
  <c r="AK31" i="1"/>
  <c r="AR31" i="1"/>
  <c r="P31" i="1"/>
  <c r="W31" i="1"/>
  <c r="AD31" i="1"/>
  <c r="A32" i="1"/>
  <c r="B32" i="1"/>
  <c r="AF32" i="1"/>
  <c r="AM32" i="1"/>
  <c r="C32" i="1"/>
  <c r="K32" i="1"/>
  <c r="R32" i="1"/>
  <c r="Y32" i="1"/>
  <c r="AG32" i="1"/>
  <c r="AN32" i="1"/>
  <c r="L32" i="1"/>
  <c r="S32" i="1"/>
  <c r="Z32" i="1"/>
  <c r="AH32" i="1"/>
  <c r="AO32" i="1"/>
  <c r="M32" i="1"/>
  <c r="T32" i="1"/>
  <c r="AA32" i="1"/>
  <c r="AI32" i="1"/>
  <c r="AP32" i="1"/>
  <c r="N32" i="1"/>
  <c r="U32" i="1"/>
  <c r="AB32" i="1"/>
  <c r="AJ32" i="1"/>
  <c r="AQ32" i="1"/>
  <c r="O32" i="1"/>
  <c r="V32" i="1"/>
  <c r="AC32" i="1"/>
  <c r="AK32" i="1"/>
  <c r="AR32" i="1"/>
  <c r="P32" i="1"/>
  <c r="W32" i="1"/>
  <c r="AD32" i="1"/>
  <c r="A33" i="1"/>
  <c r="B33" i="1"/>
  <c r="AF33" i="1"/>
  <c r="AM33" i="1"/>
  <c r="C33" i="1"/>
  <c r="K33" i="1"/>
  <c r="R33" i="1"/>
  <c r="Y33" i="1"/>
  <c r="AG33" i="1"/>
  <c r="AN33" i="1"/>
  <c r="L33" i="1"/>
  <c r="S33" i="1"/>
  <c r="Z33" i="1"/>
  <c r="AH33" i="1"/>
  <c r="AO33" i="1"/>
  <c r="M33" i="1"/>
  <c r="T33" i="1"/>
  <c r="AA33" i="1"/>
  <c r="AI33" i="1"/>
  <c r="AP33" i="1"/>
  <c r="N33" i="1"/>
  <c r="U33" i="1"/>
  <c r="AB33" i="1"/>
  <c r="AJ33" i="1"/>
  <c r="AQ33" i="1"/>
  <c r="O33" i="1"/>
  <c r="V33" i="1"/>
  <c r="AC33" i="1"/>
  <c r="AK33" i="1"/>
  <c r="AR33" i="1"/>
  <c r="P33" i="1"/>
  <c r="W33" i="1"/>
  <c r="AD33" i="1"/>
  <c r="A34" i="1"/>
  <c r="B34" i="1"/>
  <c r="AF34" i="1"/>
  <c r="AM34" i="1"/>
  <c r="C34" i="1"/>
  <c r="K34" i="1"/>
  <c r="R34" i="1"/>
  <c r="Y34" i="1"/>
  <c r="AG34" i="1"/>
  <c r="AN34" i="1"/>
  <c r="L34" i="1"/>
  <c r="S34" i="1"/>
  <c r="Z34" i="1"/>
  <c r="AH34" i="1"/>
  <c r="AO34" i="1"/>
  <c r="M34" i="1"/>
  <c r="T34" i="1"/>
  <c r="AA34" i="1"/>
  <c r="AI34" i="1"/>
  <c r="AP34" i="1"/>
  <c r="N34" i="1"/>
  <c r="U34" i="1"/>
  <c r="AB34" i="1"/>
  <c r="AJ34" i="1"/>
  <c r="AQ34" i="1"/>
  <c r="O34" i="1"/>
  <c r="V34" i="1"/>
  <c r="AC34" i="1"/>
  <c r="AK34" i="1"/>
  <c r="AR34" i="1"/>
  <c r="P34" i="1"/>
  <c r="W34" i="1"/>
  <c r="AD34" i="1"/>
  <c r="A35" i="1"/>
  <c r="B35" i="1"/>
  <c r="AF35" i="1"/>
  <c r="AM35" i="1"/>
  <c r="C35" i="1"/>
  <c r="K35" i="1"/>
  <c r="R35" i="1"/>
  <c r="Y35" i="1"/>
  <c r="AG35" i="1"/>
  <c r="AN35" i="1"/>
  <c r="L35" i="1"/>
  <c r="S35" i="1"/>
  <c r="Z35" i="1"/>
  <c r="AH35" i="1"/>
  <c r="AO35" i="1"/>
  <c r="M35" i="1"/>
  <c r="T35" i="1"/>
  <c r="AA35" i="1"/>
  <c r="AI35" i="1"/>
  <c r="AP35" i="1"/>
  <c r="N35" i="1"/>
  <c r="U35" i="1"/>
  <c r="AB35" i="1"/>
  <c r="AJ35" i="1"/>
  <c r="AQ35" i="1"/>
  <c r="O35" i="1"/>
  <c r="V35" i="1"/>
  <c r="AC35" i="1"/>
  <c r="AK35" i="1"/>
  <c r="AR35" i="1"/>
  <c r="P35" i="1"/>
  <c r="W35" i="1"/>
  <c r="AD35" i="1"/>
  <c r="A36" i="1"/>
  <c r="B36" i="1"/>
  <c r="AF36" i="1"/>
  <c r="AM36" i="1"/>
  <c r="C36" i="1"/>
  <c r="K36" i="1"/>
  <c r="R36" i="1"/>
  <c r="Y36" i="1"/>
  <c r="AG36" i="1"/>
  <c r="AN36" i="1"/>
  <c r="L36" i="1"/>
  <c r="S36" i="1"/>
  <c r="Z36" i="1"/>
  <c r="AH36" i="1"/>
  <c r="AO36" i="1"/>
  <c r="M36" i="1"/>
  <c r="T36" i="1"/>
  <c r="AA36" i="1"/>
  <c r="AI36" i="1"/>
  <c r="AP36" i="1"/>
  <c r="N36" i="1"/>
  <c r="U36" i="1"/>
  <c r="AB36" i="1"/>
  <c r="AJ36" i="1"/>
  <c r="AQ36" i="1"/>
  <c r="O36" i="1"/>
  <c r="V36" i="1"/>
  <c r="AC36" i="1"/>
  <c r="AK36" i="1"/>
  <c r="AR36" i="1"/>
  <c r="P36" i="1"/>
  <c r="W36" i="1"/>
  <c r="AD36" i="1"/>
  <c r="A37" i="1"/>
  <c r="B37" i="1"/>
  <c r="AF37" i="1"/>
  <c r="AM37" i="1"/>
  <c r="C37" i="1"/>
  <c r="K37" i="1"/>
  <c r="R37" i="1"/>
  <c r="Y37" i="1"/>
  <c r="AG37" i="1"/>
  <c r="AN37" i="1"/>
  <c r="L37" i="1"/>
  <c r="S37" i="1"/>
  <c r="Z37" i="1"/>
  <c r="AH37" i="1"/>
  <c r="AO37" i="1"/>
  <c r="M37" i="1"/>
  <c r="T37" i="1"/>
  <c r="AA37" i="1"/>
  <c r="AI37" i="1"/>
  <c r="AP37" i="1"/>
  <c r="N37" i="1"/>
  <c r="U37" i="1"/>
  <c r="AB37" i="1"/>
  <c r="AJ37" i="1"/>
  <c r="AQ37" i="1"/>
  <c r="O37" i="1"/>
  <c r="V37" i="1"/>
  <c r="AC37" i="1"/>
  <c r="AK37" i="1"/>
  <c r="AR37" i="1"/>
  <c r="P37" i="1"/>
  <c r="W37" i="1"/>
  <c r="AD37" i="1"/>
  <c r="A38" i="1"/>
  <c r="B38" i="1"/>
  <c r="AF38" i="1"/>
  <c r="AM38" i="1"/>
  <c r="C38" i="1"/>
  <c r="K38" i="1"/>
  <c r="R38" i="1"/>
  <c r="Y38" i="1"/>
  <c r="AG38" i="1"/>
  <c r="AN38" i="1"/>
  <c r="L38" i="1"/>
  <c r="S38" i="1"/>
  <c r="Z38" i="1"/>
  <c r="AH38" i="1"/>
  <c r="AO38" i="1"/>
  <c r="M38" i="1"/>
  <c r="T38" i="1"/>
  <c r="AA38" i="1"/>
  <c r="AI38" i="1"/>
  <c r="AP38" i="1"/>
  <c r="N38" i="1"/>
  <c r="U38" i="1"/>
  <c r="AB38" i="1"/>
  <c r="AJ38" i="1"/>
  <c r="AQ38" i="1"/>
  <c r="O38" i="1"/>
  <c r="V38" i="1"/>
  <c r="AC38" i="1"/>
  <c r="AK38" i="1"/>
  <c r="AR38" i="1"/>
  <c r="P38" i="1"/>
  <c r="W38" i="1"/>
  <c r="AD38" i="1"/>
  <c r="A39" i="1"/>
  <c r="B39" i="1"/>
  <c r="AF39" i="1"/>
  <c r="AM39" i="1"/>
  <c r="C39" i="1"/>
  <c r="K39" i="1"/>
  <c r="R39" i="1"/>
  <c r="Y39" i="1"/>
  <c r="AG39" i="1"/>
  <c r="AN39" i="1"/>
  <c r="L39" i="1"/>
  <c r="S39" i="1"/>
  <c r="Z39" i="1"/>
  <c r="AH39" i="1"/>
  <c r="AO39" i="1"/>
  <c r="M39" i="1"/>
  <c r="T39" i="1"/>
  <c r="AA39" i="1"/>
  <c r="AI39" i="1"/>
  <c r="AP39" i="1"/>
  <c r="N39" i="1"/>
  <c r="U39" i="1"/>
  <c r="AB39" i="1"/>
  <c r="AJ39" i="1"/>
  <c r="AQ39" i="1"/>
  <c r="O39" i="1"/>
  <c r="V39" i="1"/>
  <c r="AC39" i="1"/>
  <c r="AK39" i="1"/>
  <c r="AR39" i="1"/>
  <c r="P39" i="1"/>
  <c r="W39" i="1"/>
  <c r="AD39" i="1"/>
  <c r="A40" i="1"/>
  <c r="B40" i="1"/>
  <c r="AF40" i="1"/>
  <c r="AM40" i="1"/>
  <c r="C40" i="1"/>
  <c r="K40" i="1"/>
  <c r="R40" i="1"/>
  <c r="Y40" i="1"/>
  <c r="AG40" i="1"/>
  <c r="AN40" i="1"/>
  <c r="L40" i="1"/>
  <c r="S40" i="1"/>
  <c r="Z40" i="1"/>
  <c r="AH40" i="1"/>
  <c r="AO40" i="1"/>
  <c r="M40" i="1"/>
  <c r="T40" i="1"/>
  <c r="AA40" i="1"/>
  <c r="AI40" i="1"/>
  <c r="AP40" i="1"/>
  <c r="N40" i="1"/>
  <c r="U40" i="1"/>
  <c r="AB40" i="1"/>
  <c r="AJ40" i="1"/>
  <c r="AQ40" i="1"/>
  <c r="O40" i="1"/>
  <c r="V40" i="1"/>
  <c r="AC40" i="1"/>
  <c r="AK40" i="1"/>
  <c r="AR40" i="1"/>
  <c r="P40" i="1"/>
  <c r="W40" i="1"/>
  <c r="AD40" i="1"/>
  <c r="A41" i="1"/>
  <c r="B41" i="1"/>
  <c r="AF41" i="1"/>
  <c r="AM41" i="1"/>
  <c r="C41" i="1"/>
  <c r="K41" i="1"/>
  <c r="R41" i="1"/>
  <c r="Y41" i="1"/>
  <c r="AG41" i="1"/>
  <c r="AN41" i="1"/>
  <c r="L41" i="1"/>
  <c r="S41" i="1"/>
  <c r="Z41" i="1"/>
  <c r="AH41" i="1"/>
  <c r="AO41" i="1"/>
  <c r="M41" i="1"/>
  <c r="T41" i="1"/>
  <c r="AA41" i="1"/>
  <c r="AI41" i="1"/>
  <c r="AP41" i="1"/>
  <c r="N41" i="1"/>
  <c r="U41" i="1"/>
  <c r="AB41" i="1"/>
  <c r="AJ41" i="1"/>
  <c r="AQ41" i="1"/>
  <c r="O41" i="1"/>
  <c r="V41" i="1"/>
  <c r="AC41" i="1"/>
  <c r="AK41" i="1"/>
  <c r="AR41" i="1"/>
  <c r="P41" i="1"/>
  <c r="W41" i="1"/>
  <c r="AD41" i="1"/>
  <c r="A42" i="1"/>
  <c r="B42" i="1"/>
  <c r="AF42" i="1"/>
  <c r="AM42" i="1"/>
  <c r="C42" i="1"/>
  <c r="K42" i="1"/>
  <c r="R42" i="1"/>
  <c r="Y42" i="1"/>
  <c r="AG42" i="1"/>
  <c r="AN42" i="1"/>
  <c r="L42" i="1"/>
  <c r="S42" i="1"/>
  <c r="Z42" i="1"/>
  <c r="AH42" i="1"/>
  <c r="AO42" i="1"/>
  <c r="M42" i="1"/>
  <c r="T42" i="1"/>
  <c r="AA42" i="1"/>
  <c r="AI42" i="1"/>
  <c r="AP42" i="1"/>
  <c r="N42" i="1"/>
  <c r="U42" i="1"/>
  <c r="AB42" i="1"/>
  <c r="AJ42" i="1"/>
  <c r="AQ42" i="1"/>
  <c r="O42" i="1"/>
  <c r="V42" i="1"/>
  <c r="AC42" i="1"/>
  <c r="AK42" i="1"/>
  <c r="AR42" i="1"/>
  <c r="P42" i="1"/>
  <c r="W42" i="1"/>
  <c r="AD42" i="1"/>
  <c r="A43" i="1"/>
  <c r="B43" i="1"/>
  <c r="AF43" i="1"/>
  <c r="AM43" i="1"/>
  <c r="C43" i="1"/>
  <c r="K43" i="1"/>
  <c r="R43" i="1"/>
  <c r="Y43" i="1"/>
  <c r="AG43" i="1"/>
  <c r="AN43" i="1"/>
  <c r="L43" i="1"/>
  <c r="S43" i="1"/>
  <c r="Z43" i="1"/>
  <c r="AH43" i="1"/>
  <c r="AO43" i="1"/>
  <c r="M43" i="1"/>
  <c r="T43" i="1"/>
  <c r="AA43" i="1"/>
  <c r="AI43" i="1"/>
  <c r="AP43" i="1"/>
  <c r="N43" i="1"/>
  <c r="U43" i="1"/>
  <c r="AB43" i="1"/>
  <c r="AJ43" i="1"/>
  <c r="AQ43" i="1"/>
  <c r="O43" i="1"/>
  <c r="V43" i="1"/>
  <c r="AC43" i="1"/>
  <c r="AK43" i="1"/>
  <c r="AR43" i="1"/>
  <c r="P43" i="1"/>
  <c r="W43" i="1"/>
  <c r="AD43" i="1"/>
  <c r="A44" i="1"/>
  <c r="B44" i="1"/>
  <c r="AF44" i="1"/>
  <c r="AM44" i="1"/>
  <c r="C44" i="1"/>
  <c r="K44" i="1"/>
  <c r="R44" i="1"/>
  <c r="Y44" i="1"/>
  <c r="AG44" i="1"/>
  <c r="AN44" i="1"/>
  <c r="L44" i="1"/>
  <c r="S44" i="1"/>
  <c r="Z44" i="1"/>
  <c r="AH44" i="1"/>
  <c r="AO44" i="1"/>
  <c r="M44" i="1"/>
  <c r="T44" i="1"/>
  <c r="AA44" i="1"/>
  <c r="AI44" i="1"/>
  <c r="AP44" i="1"/>
  <c r="N44" i="1"/>
  <c r="U44" i="1"/>
  <c r="AB44" i="1"/>
  <c r="AJ44" i="1"/>
  <c r="AQ44" i="1"/>
  <c r="O44" i="1"/>
  <c r="V44" i="1"/>
  <c r="AC44" i="1"/>
  <c r="AK44" i="1"/>
  <c r="AR44" i="1"/>
  <c r="P44" i="1"/>
  <c r="W44" i="1"/>
  <c r="AD44" i="1"/>
  <c r="A45" i="1"/>
  <c r="B45" i="1"/>
  <c r="AF45" i="1"/>
  <c r="AM45" i="1"/>
  <c r="C45" i="1"/>
  <c r="K45" i="1"/>
  <c r="R45" i="1"/>
  <c r="Y45" i="1"/>
  <c r="AG45" i="1"/>
  <c r="AN45" i="1"/>
  <c r="L45" i="1"/>
  <c r="S45" i="1"/>
  <c r="Z45" i="1"/>
  <c r="AH45" i="1"/>
  <c r="AO45" i="1"/>
  <c r="M45" i="1"/>
  <c r="T45" i="1"/>
  <c r="AA45" i="1"/>
  <c r="AI45" i="1"/>
  <c r="AP45" i="1"/>
  <c r="N45" i="1"/>
  <c r="U45" i="1"/>
  <c r="AB45" i="1"/>
  <c r="AJ45" i="1"/>
  <c r="AQ45" i="1"/>
  <c r="O45" i="1"/>
  <c r="V45" i="1"/>
  <c r="AC45" i="1"/>
  <c r="AK45" i="1"/>
  <c r="AR45" i="1"/>
  <c r="P45" i="1"/>
  <c r="W45" i="1"/>
  <c r="AD45" i="1"/>
  <c r="A46" i="1"/>
  <c r="B46" i="1"/>
  <c r="AF46" i="1"/>
  <c r="AM46" i="1"/>
  <c r="C46" i="1"/>
  <c r="K46" i="1"/>
  <c r="R46" i="1"/>
  <c r="Y46" i="1"/>
  <c r="AG46" i="1"/>
  <c r="AN46" i="1"/>
  <c r="L46" i="1"/>
  <c r="S46" i="1"/>
  <c r="Z46" i="1"/>
  <c r="AH46" i="1"/>
  <c r="AO46" i="1"/>
  <c r="M46" i="1"/>
  <c r="T46" i="1"/>
  <c r="AA46" i="1"/>
  <c r="AI46" i="1"/>
  <c r="AP46" i="1"/>
  <c r="N46" i="1"/>
  <c r="U46" i="1"/>
  <c r="AB46" i="1"/>
  <c r="AJ46" i="1"/>
  <c r="AQ46" i="1"/>
  <c r="O46" i="1"/>
  <c r="V46" i="1"/>
  <c r="AC46" i="1"/>
  <c r="AK46" i="1"/>
  <c r="AR46" i="1"/>
  <c r="P46" i="1"/>
  <c r="W46" i="1"/>
  <c r="AD46" i="1"/>
  <c r="A47" i="1"/>
  <c r="B47" i="1"/>
  <c r="AF47" i="1"/>
  <c r="AM47" i="1"/>
  <c r="C47" i="1"/>
  <c r="K47" i="1"/>
  <c r="R47" i="1"/>
  <c r="Y47" i="1"/>
  <c r="AG47" i="1"/>
  <c r="AN47" i="1"/>
  <c r="L47" i="1"/>
  <c r="S47" i="1"/>
  <c r="Z47" i="1"/>
  <c r="AH47" i="1"/>
  <c r="AO47" i="1"/>
  <c r="M47" i="1"/>
  <c r="T47" i="1"/>
  <c r="AA47" i="1"/>
  <c r="AI47" i="1"/>
  <c r="AP47" i="1"/>
  <c r="N47" i="1"/>
  <c r="U47" i="1"/>
  <c r="AB47" i="1"/>
  <c r="AJ47" i="1"/>
  <c r="AQ47" i="1"/>
  <c r="O47" i="1"/>
  <c r="V47" i="1"/>
  <c r="AC47" i="1"/>
  <c r="AK47" i="1"/>
  <c r="AR47" i="1"/>
  <c r="P47" i="1"/>
  <c r="W47" i="1"/>
  <c r="AD47" i="1"/>
  <c r="A48" i="1"/>
  <c r="B48" i="1"/>
  <c r="AF48" i="1"/>
  <c r="AM48" i="1"/>
  <c r="C48" i="1"/>
  <c r="K48" i="1"/>
  <c r="R48" i="1"/>
  <c r="Y48" i="1"/>
  <c r="AG48" i="1"/>
  <c r="AN48" i="1"/>
  <c r="L48" i="1"/>
  <c r="S48" i="1"/>
  <c r="Z48" i="1"/>
  <c r="AH48" i="1"/>
  <c r="AO48" i="1"/>
  <c r="M48" i="1"/>
  <c r="T48" i="1"/>
  <c r="AA48" i="1"/>
  <c r="AI48" i="1"/>
  <c r="AP48" i="1"/>
  <c r="N48" i="1"/>
  <c r="U48" i="1"/>
  <c r="AB48" i="1"/>
  <c r="AJ48" i="1"/>
  <c r="AQ48" i="1"/>
  <c r="O48" i="1"/>
  <c r="V48" i="1"/>
  <c r="AC48" i="1"/>
  <c r="AK48" i="1"/>
  <c r="AR48" i="1"/>
  <c r="P48" i="1"/>
  <c r="W48" i="1"/>
  <c r="AD48" i="1"/>
  <c r="A49" i="1"/>
  <c r="B49" i="1"/>
  <c r="AF49" i="1"/>
  <c r="AM49" i="1"/>
  <c r="C49" i="1"/>
  <c r="K49" i="1"/>
  <c r="R49" i="1"/>
  <c r="Y49" i="1"/>
  <c r="AG49" i="1"/>
  <c r="AN49" i="1"/>
  <c r="L49" i="1"/>
  <c r="S49" i="1"/>
  <c r="Z49" i="1"/>
  <c r="AH49" i="1"/>
  <c r="AO49" i="1"/>
  <c r="M49" i="1"/>
  <c r="T49" i="1"/>
  <c r="AA49" i="1"/>
  <c r="AI49" i="1"/>
  <c r="AP49" i="1"/>
  <c r="N49" i="1"/>
  <c r="U49" i="1"/>
  <c r="AB49" i="1"/>
  <c r="AJ49" i="1"/>
  <c r="AQ49" i="1"/>
  <c r="O49" i="1"/>
  <c r="V49" i="1"/>
  <c r="AC49" i="1"/>
  <c r="AK49" i="1"/>
  <c r="AR49" i="1"/>
  <c r="P49" i="1"/>
  <c r="W49" i="1"/>
  <c r="AD49" i="1"/>
  <c r="A50" i="1"/>
  <c r="B50" i="1"/>
  <c r="AF50" i="1"/>
  <c r="AM50" i="1"/>
  <c r="C50" i="1"/>
  <c r="K50" i="1"/>
  <c r="R50" i="1"/>
  <c r="Y50" i="1"/>
  <c r="AG50" i="1"/>
  <c r="AN50" i="1"/>
  <c r="L50" i="1"/>
  <c r="S50" i="1"/>
  <c r="Z50" i="1"/>
  <c r="AH50" i="1"/>
  <c r="AO50" i="1"/>
  <c r="M50" i="1"/>
  <c r="T50" i="1"/>
  <c r="AA50" i="1"/>
  <c r="AI50" i="1"/>
  <c r="AP50" i="1"/>
  <c r="N50" i="1"/>
  <c r="U50" i="1"/>
  <c r="AB50" i="1"/>
  <c r="AJ50" i="1"/>
  <c r="AQ50" i="1"/>
  <c r="O50" i="1"/>
  <c r="V50" i="1"/>
  <c r="AC50" i="1"/>
  <c r="AK50" i="1"/>
  <c r="AR50" i="1"/>
  <c r="P50" i="1"/>
  <c r="W50" i="1"/>
  <c r="AD50" i="1"/>
  <c r="A51" i="1"/>
  <c r="B51" i="1"/>
  <c r="AF51" i="1"/>
  <c r="AM51" i="1"/>
  <c r="C51" i="1"/>
  <c r="K51" i="1"/>
  <c r="R51" i="1"/>
  <c r="Y51" i="1"/>
  <c r="AG51" i="1"/>
  <c r="AN51" i="1"/>
  <c r="L51" i="1"/>
  <c r="S51" i="1"/>
  <c r="Z51" i="1"/>
  <c r="AH51" i="1"/>
  <c r="AO51" i="1"/>
  <c r="M51" i="1"/>
  <c r="T51" i="1"/>
  <c r="AA51" i="1"/>
  <c r="AI51" i="1"/>
  <c r="AP51" i="1"/>
  <c r="N51" i="1"/>
  <c r="U51" i="1"/>
  <c r="AB51" i="1"/>
  <c r="AJ51" i="1"/>
  <c r="AQ51" i="1"/>
  <c r="O51" i="1"/>
  <c r="V51" i="1"/>
  <c r="AC51" i="1"/>
  <c r="AK51" i="1"/>
  <c r="AR51" i="1"/>
  <c r="P51" i="1"/>
  <c r="W51" i="1"/>
  <c r="AD51" i="1"/>
  <c r="A52" i="1"/>
  <c r="B52" i="1"/>
  <c r="AF52" i="1"/>
  <c r="AM52" i="1"/>
  <c r="C52" i="1"/>
  <c r="K52" i="1"/>
  <c r="R52" i="1"/>
  <c r="Y52" i="1"/>
  <c r="AG52" i="1"/>
  <c r="AN52" i="1"/>
  <c r="L52" i="1"/>
  <c r="S52" i="1"/>
  <c r="Z52" i="1"/>
  <c r="AH52" i="1"/>
  <c r="AO52" i="1"/>
  <c r="M52" i="1"/>
  <c r="T52" i="1"/>
  <c r="AA52" i="1"/>
  <c r="AI52" i="1"/>
  <c r="AP52" i="1"/>
  <c r="N52" i="1"/>
  <c r="U52" i="1"/>
  <c r="AB52" i="1"/>
  <c r="AJ52" i="1"/>
  <c r="AQ52" i="1"/>
  <c r="O52" i="1"/>
  <c r="V52" i="1"/>
  <c r="AC52" i="1"/>
  <c r="AK52" i="1"/>
  <c r="AR52" i="1"/>
  <c r="P52" i="1"/>
  <c r="W52" i="1"/>
  <c r="AD52" i="1"/>
  <c r="A53" i="1"/>
  <c r="B53" i="1"/>
  <c r="AF53" i="1"/>
  <c r="AM53" i="1"/>
  <c r="C53" i="1"/>
  <c r="K53" i="1"/>
  <c r="R53" i="1"/>
  <c r="Y53" i="1"/>
  <c r="AG53" i="1"/>
  <c r="AN53" i="1"/>
  <c r="L53" i="1"/>
  <c r="S53" i="1"/>
  <c r="Z53" i="1"/>
  <c r="AH53" i="1"/>
  <c r="AO53" i="1"/>
  <c r="M53" i="1"/>
  <c r="T53" i="1"/>
  <c r="AA53" i="1"/>
  <c r="AI53" i="1"/>
  <c r="AP53" i="1"/>
  <c r="N53" i="1"/>
  <c r="U53" i="1"/>
  <c r="AB53" i="1"/>
  <c r="AJ53" i="1"/>
  <c r="AQ53" i="1"/>
  <c r="O53" i="1"/>
  <c r="V53" i="1"/>
  <c r="AC53" i="1"/>
  <c r="AK53" i="1"/>
  <c r="AR53" i="1"/>
  <c r="P53" i="1"/>
  <c r="W53" i="1"/>
  <c r="AD53" i="1"/>
  <c r="A54" i="1"/>
  <c r="B54" i="1"/>
  <c r="AF54" i="1"/>
  <c r="AM54" i="1"/>
  <c r="C54" i="1"/>
  <c r="K54" i="1"/>
  <c r="R54" i="1"/>
  <c r="Y54" i="1"/>
  <c r="AG54" i="1"/>
  <c r="AN54" i="1"/>
  <c r="L54" i="1"/>
  <c r="S54" i="1"/>
  <c r="Z54" i="1"/>
  <c r="AH54" i="1"/>
  <c r="AO54" i="1"/>
  <c r="M54" i="1"/>
  <c r="T54" i="1"/>
  <c r="AA54" i="1"/>
  <c r="AI54" i="1"/>
  <c r="AP54" i="1"/>
  <c r="N54" i="1"/>
  <c r="U54" i="1"/>
  <c r="AB54" i="1"/>
  <c r="AJ54" i="1"/>
  <c r="AQ54" i="1"/>
  <c r="O54" i="1"/>
  <c r="V54" i="1"/>
  <c r="AC54" i="1"/>
  <c r="AK54" i="1"/>
  <c r="AR54" i="1"/>
  <c r="P54" i="1"/>
  <c r="W54" i="1"/>
  <c r="AD54" i="1"/>
  <c r="A55" i="1"/>
  <c r="B55" i="1"/>
  <c r="AF55" i="1"/>
  <c r="AM55" i="1"/>
  <c r="C55" i="1"/>
  <c r="K55" i="1"/>
  <c r="R55" i="1"/>
  <c r="Y55" i="1"/>
  <c r="AG55" i="1"/>
  <c r="AN55" i="1"/>
  <c r="L55" i="1"/>
  <c r="S55" i="1"/>
  <c r="Z55" i="1"/>
  <c r="AH55" i="1"/>
  <c r="AO55" i="1"/>
  <c r="M55" i="1"/>
  <c r="T55" i="1"/>
  <c r="AA55" i="1"/>
  <c r="AI55" i="1"/>
  <c r="AP55" i="1"/>
  <c r="N55" i="1"/>
  <c r="U55" i="1"/>
  <c r="AB55" i="1"/>
  <c r="AJ55" i="1"/>
  <c r="AQ55" i="1"/>
  <c r="O55" i="1"/>
  <c r="V55" i="1"/>
  <c r="AC55" i="1"/>
  <c r="AK55" i="1"/>
  <c r="AR55" i="1"/>
  <c r="P55" i="1"/>
  <c r="W55" i="1"/>
  <c r="AD55" i="1"/>
  <c r="A56" i="1"/>
  <c r="B56" i="1"/>
  <c r="AF56" i="1"/>
  <c r="AM56" i="1"/>
  <c r="C56" i="1"/>
  <c r="K56" i="1"/>
  <c r="R56" i="1"/>
  <c r="Y56" i="1"/>
  <c r="AG56" i="1"/>
  <c r="AN56" i="1"/>
  <c r="L56" i="1"/>
  <c r="S56" i="1"/>
  <c r="Z56" i="1"/>
  <c r="AH56" i="1"/>
  <c r="AO56" i="1"/>
  <c r="M56" i="1"/>
  <c r="T56" i="1"/>
  <c r="AA56" i="1"/>
  <c r="AI56" i="1"/>
  <c r="AP56" i="1"/>
  <c r="N56" i="1"/>
  <c r="U56" i="1"/>
  <c r="AB56" i="1"/>
  <c r="AJ56" i="1"/>
  <c r="AQ56" i="1"/>
  <c r="O56" i="1"/>
  <c r="V56" i="1"/>
  <c r="AC56" i="1"/>
  <c r="AK56" i="1"/>
  <c r="AR56" i="1"/>
  <c r="P56" i="1"/>
  <c r="W56" i="1"/>
  <c r="AD56" i="1"/>
  <c r="A57" i="1"/>
  <c r="B57" i="1"/>
  <c r="AF57" i="1"/>
  <c r="AM57" i="1"/>
  <c r="C57" i="1"/>
  <c r="K57" i="1"/>
  <c r="R57" i="1"/>
  <c r="Y57" i="1"/>
  <c r="AG57" i="1"/>
  <c r="AN57" i="1"/>
  <c r="L57" i="1"/>
  <c r="S57" i="1"/>
  <c r="Z57" i="1"/>
  <c r="AH57" i="1"/>
  <c r="AO57" i="1"/>
  <c r="M57" i="1"/>
  <c r="T57" i="1"/>
  <c r="AA57" i="1"/>
  <c r="AI57" i="1"/>
  <c r="AP57" i="1"/>
  <c r="N57" i="1"/>
  <c r="U57" i="1"/>
  <c r="AB57" i="1"/>
  <c r="AJ57" i="1"/>
  <c r="AQ57" i="1"/>
  <c r="O57" i="1"/>
  <c r="V57" i="1"/>
  <c r="AC57" i="1"/>
  <c r="AK57" i="1"/>
  <c r="AR57" i="1"/>
  <c r="P57" i="1"/>
  <c r="W57" i="1"/>
  <c r="AD57" i="1"/>
  <c r="A58" i="1"/>
  <c r="B58" i="1"/>
  <c r="AF58" i="1"/>
  <c r="AM58" i="1"/>
  <c r="C58" i="1"/>
  <c r="K58" i="1"/>
  <c r="R58" i="1"/>
  <c r="Y58" i="1"/>
  <c r="AG58" i="1"/>
  <c r="AN58" i="1"/>
  <c r="L58" i="1"/>
  <c r="S58" i="1"/>
  <c r="Z58" i="1"/>
  <c r="AH58" i="1"/>
  <c r="AO58" i="1"/>
  <c r="M58" i="1"/>
  <c r="T58" i="1"/>
  <c r="AA58" i="1"/>
  <c r="AI58" i="1"/>
  <c r="AP58" i="1"/>
  <c r="N58" i="1"/>
  <c r="U58" i="1"/>
  <c r="AB58" i="1"/>
  <c r="AJ58" i="1"/>
  <c r="AQ58" i="1"/>
  <c r="O58" i="1"/>
  <c r="V58" i="1"/>
  <c r="AC58" i="1"/>
  <c r="AK58" i="1"/>
  <c r="AR58" i="1"/>
  <c r="P58" i="1"/>
  <c r="W58" i="1"/>
  <c r="AD58" i="1"/>
  <c r="A59" i="1"/>
  <c r="B59" i="1"/>
  <c r="AF59" i="1"/>
  <c r="AM59" i="1"/>
  <c r="C59" i="1"/>
  <c r="K59" i="1"/>
  <c r="R59" i="1"/>
  <c r="Y59" i="1"/>
  <c r="AG59" i="1"/>
  <c r="AN59" i="1"/>
  <c r="L59" i="1"/>
  <c r="S59" i="1"/>
  <c r="Z59" i="1"/>
  <c r="AH59" i="1"/>
  <c r="AO59" i="1"/>
  <c r="M59" i="1"/>
  <c r="T59" i="1"/>
  <c r="AA59" i="1"/>
  <c r="AI59" i="1"/>
  <c r="AP59" i="1"/>
  <c r="N59" i="1"/>
  <c r="U59" i="1"/>
  <c r="AB59" i="1"/>
  <c r="AJ59" i="1"/>
  <c r="AQ59" i="1"/>
  <c r="O59" i="1"/>
  <c r="V59" i="1"/>
  <c r="AC59" i="1"/>
  <c r="AK59" i="1"/>
  <c r="AR59" i="1"/>
  <c r="P59" i="1"/>
  <c r="W59" i="1"/>
  <c r="AD59" i="1"/>
  <c r="A60" i="1"/>
  <c r="B60" i="1"/>
  <c r="AF60" i="1"/>
  <c r="AM60" i="1"/>
  <c r="C60" i="1"/>
  <c r="K60" i="1"/>
  <c r="R60" i="1"/>
  <c r="Y60" i="1"/>
  <c r="AG60" i="1"/>
  <c r="AN60" i="1"/>
  <c r="L60" i="1"/>
  <c r="S60" i="1"/>
  <c r="Z60" i="1"/>
  <c r="AH60" i="1"/>
  <c r="AO60" i="1"/>
  <c r="M60" i="1"/>
  <c r="T60" i="1"/>
  <c r="AA60" i="1"/>
  <c r="AI60" i="1"/>
  <c r="AP60" i="1"/>
  <c r="N60" i="1"/>
  <c r="U60" i="1"/>
  <c r="AB60" i="1"/>
  <c r="AJ60" i="1"/>
  <c r="AQ60" i="1"/>
  <c r="O60" i="1"/>
  <c r="V60" i="1"/>
  <c r="AC60" i="1"/>
  <c r="AK60" i="1"/>
  <c r="AR60" i="1"/>
  <c r="P60" i="1"/>
  <c r="W60" i="1"/>
  <c r="AD60" i="1"/>
  <c r="B10" i="1"/>
  <c r="AG10" i="1"/>
  <c r="AN10" i="1"/>
  <c r="C10" i="1"/>
  <c r="L10" i="1"/>
  <c r="S10" i="1"/>
  <c r="Z10" i="1"/>
  <c r="AF10" i="1"/>
  <c r="AH10" i="1"/>
  <c r="AM10" i="1"/>
  <c r="AO10" i="1"/>
  <c r="M10" i="1"/>
  <c r="T10" i="1"/>
  <c r="AA10" i="1"/>
  <c r="AI10" i="1"/>
  <c r="AP10" i="1"/>
  <c r="N10" i="1"/>
  <c r="U10" i="1"/>
  <c r="AB10" i="1"/>
  <c r="AJ10" i="1"/>
  <c r="AQ10" i="1"/>
  <c r="O10" i="1"/>
  <c r="V10" i="1"/>
  <c r="AC10" i="1"/>
  <c r="AK10" i="1"/>
  <c r="AR10" i="1"/>
  <c r="P10" i="1"/>
  <c r="W10" i="1"/>
  <c r="AD10" i="1"/>
  <c r="K10" i="1"/>
  <c r="R10" i="1"/>
  <c r="Y10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F10" i="1"/>
  <c r="I44" i="1"/>
  <c r="H44" i="1"/>
  <c r="F44" i="1"/>
  <c r="E44" i="1"/>
  <c r="D44" i="1"/>
  <c r="I34" i="1"/>
  <c r="H34" i="1"/>
  <c r="F34" i="1"/>
  <c r="E34" i="1"/>
  <c r="D34" i="1"/>
  <c r="I33" i="1"/>
  <c r="H33" i="1"/>
  <c r="F33" i="1"/>
  <c r="E33" i="1"/>
  <c r="D33" i="1"/>
  <c r="I32" i="1"/>
  <c r="H32" i="1"/>
  <c r="F32" i="1"/>
  <c r="E32" i="1"/>
  <c r="D32" i="1"/>
  <c r="I31" i="1"/>
  <c r="H31" i="1"/>
  <c r="F31" i="1"/>
  <c r="E31" i="1"/>
  <c r="D31" i="1"/>
  <c r="I30" i="1"/>
  <c r="H30" i="1"/>
  <c r="F30" i="1"/>
  <c r="E30" i="1"/>
  <c r="D30" i="1"/>
  <c r="I29" i="1"/>
  <c r="H29" i="1"/>
  <c r="F29" i="1"/>
  <c r="E29" i="1"/>
  <c r="D29" i="1"/>
  <c r="I28" i="1"/>
  <c r="H28" i="1"/>
  <c r="F28" i="1"/>
  <c r="E28" i="1"/>
  <c r="D28" i="1"/>
  <c r="I27" i="1"/>
  <c r="H27" i="1"/>
  <c r="F27" i="1"/>
  <c r="E27" i="1"/>
  <c r="D27" i="1"/>
  <c r="I26" i="1"/>
  <c r="H26" i="1"/>
  <c r="F26" i="1"/>
  <c r="E26" i="1"/>
  <c r="D26" i="1"/>
  <c r="I25" i="1"/>
  <c r="H25" i="1"/>
  <c r="F25" i="1"/>
  <c r="E25" i="1"/>
  <c r="D25" i="1"/>
  <c r="I11" i="1"/>
  <c r="H11" i="1"/>
  <c r="F11" i="1"/>
  <c r="E11" i="1"/>
  <c r="D11" i="1"/>
  <c r="I39" i="1"/>
  <c r="H39" i="1"/>
  <c r="F39" i="1"/>
  <c r="E39" i="1"/>
  <c r="D39" i="1"/>
  <c r="I38" i="1"/>
  <c r="H38" i="1"/>
  <c r="F38" i="1"/>
  <c r="E38" i="1"/>
  <c r="D38" i="1"/>
  <c r="I37" i="1"/>
  <c r="H37" i="1"/>
  <c r="F37" i="1"/>
  <c r="E37" i="1"/>
  <c r="D37" i="1"/>
  <c r="I36" i="1"/>
  <c r="H36" i="1"/>
  <c r="F36" i="1"/>
  <c r="E36" i="1"/>
  <c r="D36" i="1"/>
  <c r="I35" i="1"/>
  <c r="H35" i="1"/>
  <c r="F35" i="1"/>
  <c r="E35" i="1"/>
  <c r="D35" i="1"/>
  <c r="I24" i="1"/>
  <c r="H24" i="1"/>
  <c r="F24" i="1"/>
  <c r="E24" i="1"/>
  <c r="D24" i="1"/>
  <c r="I23" i="1"/>
  <c r="H23" i="1"/>
  <c r="F23" i="1"/>
  <c r="E23" i="1"/>
  <c r="D23" i="1"/>
  <c r="I22" i="1"/>
  <c r="H22" i="1"/>
  <c r="F22" i="1"/>
  <c r="E22" i="1"/>
  <c r="D22" i="1"/>
  <c r="I21" i="1"/>
  <c r="H21" i="1"/>
  <c r="F21" i="1"/>
  <c r="E21" i="1"/>
  <c r="D21" i="1"/>
  <c r="I20" i="1"/>
  <c r="H20" i="1"/>
  <c r="F20" i="1"/>
  <c r="E20" i="1"/>
  <c r="D20" i="1"/>
  <c r="I19" i="1"/>
  <c r="H19" i="1"/>
  <c r="F19" i="1"/>
  <c r="E19" i="1"/>
  <c r="D19" i="1"/>
  <c r="I18" i="1"/>
  <c r="H18" i="1"/>
  <c r="F18" i="1"/>
  <c r="E18" i="1"/>
  <c r="D18" i="1"/>
  <c r="I17" i="1"/>
  <c r="H17" i="1"/>
  <c r="F17" i="1"/>
  <c r="E17" i="1"/>
  <c r="D17" i="1"/>
  <c r="I16" i="1"/>
  <c r="H16" i="1"/>
  <c r="F16" i="1"/>
  <c r="E16" i="1"/>
  <c r="D16" i="1"/>
  <c r="I15" i="1"/>
  <c r="H15" i="1"/>
  <c r="F15" i="1"/>
  <c r="E15" i="1"/>
  <c r="D15" i="1"/>
  <c r="I14" i="1"/>
  <c r="H14" i="1"/>
  <c r="F14" i="1"/>
  <c r="E14" i="1"/>
  <c r="D14" i="1"/>
  <c r="I13" i="1"/>
  <c r="H13" i="1"/>
  <c r="F13" i="1"/>
  <c r="E13" i="1"/>
  <c r="D13" i="1"/>
  <c r="I12" i="1"/>
  <c r="H12" i="1"/>
  <c r="F12" i="1"/>
  <c r="E12" i="1"/>
  <c r="D12" i="1"/>
  <c r="D40" i="1"/>
  <c r="E40" i="1"/>
  <c r="F40" i="1"/>
  <c r="H40" i="1"/>
  <c r="I40" i="1"/>
  <c r="D41" i="1"/>
  <c r="E41" i="1"/>
  <c r="F41" i="1"/>
  <c r="H41" i="1"/>
  <c r="I41" i="1"/>
  <c r="D42" i="1"/>
  <c r="E42" i="1"/>
  <c r="F42" i="1"/>
  <c r="H42" i="1"/>
  <c r="I42" i="1"/>
  <c r="D43" i="1"/>
  <c r="E43" i="1"/>
  <c r="F43" i="1"/>
  <c r="H43" i="1"/>
  <c r="I43" i="1"/>
  <c r="D45" i="1"/>
  <c r="E45" i="1"/>
  <c r="F45" i="1"/>
  <c r="H45" i="1"/>
  <c r="I45" i="1"/>
  <c r="D46" i="1"/>
  <c r="E46" i="1"/>
  <c r="F46" i="1"/>
  <c r="H46" i="1"/>
  <c r="I46" i="1"/>
  <c r="D47" i="1"/>
  <c r="E47" i="1"/>
  <c r="F47" i="1"/>
  <c r="H47" i="1"/>
  <c r="I47" i="1"/>
  <c r="D48" i="1"/>
  <c r="E48" i="1"/>
  <c r="F48" i="1"/>
  <c r="H48" i="1"/>
  <c r="I48" i="1"/>
  <c r="D49" i="1"/>
  <c r="E49" i="1"/>
  <c r="F49" i="1"/>
  <c r="H49" i="1"/>
  <c r="I49" i="1"/>
  <c r="D50" i="1"/>
  <c r="E50" i="1"/>
  <c r="F50" i="1"/>
  <c r="H50" i="1"/>
  <c r="I50" i="1"/>
  <c r="D51" i="1"/>
  <c r="E51" i="1"/>
  <c r="F51" i="1"/>
  <c r="H51" i="1"/>
  <c r="I51" i="1"/>
  <c r="D52" i="1"/>
  <c r="E52" i="1"/>
  <c r="F52" i="1"/>
  <c r="H52" i="1"/>
  <c r="I52" i="1"/>
  <c r="D53" i="1"/>
  <c r="E53" i="1"/>
  <c r="F53" i="1"/>
  <c r="H53" i="1"/>
  <c r="I53" i="1"/>
  <c r="D54" i="1"/>
  <c r="E54" i="1"/>
  <c r="F54" i="1"/>
  <c r="H54" i="1"/>
  <c r="I54" i="1"/>
  <c r="D55" i="1"/>
  <c r="E55" i="1"/>
  <c r="F55" i="1"/>
  <c r="H55" i="1"/>
  <c r="I55" i="1"/>
  <c r="D56" i="1"/>
  <c r="E56" i="1"/>
  <c r="F56" i="1"/>
  <c r="H56" i="1"/>
  <c r="I56" i="1"/>
  <c r="D57" i="1"/>
  <c r="E57" i="1"/>
  <c r="F57" i="1"/>
  <c r="H57" i="1"/>
  <c r="I57" i="1"/>
  <c r="D58" i="1"/>
  <c r="E58" i="1"/>
  <c r="F58" i="1"/>
  <c r="H58" i="1"/>
  <c r="I58" i="1"/>
  <c r="D59" i="1"/>
  <c r="E59" i="1"/>
  <c r="F59" i="1"/>
  <c r="H59" i="1"/>
  <c r="I59" i="1"/>
  <c r="D60" i="1"/>
  <c r="E60" i="1"/>
  <c r="F60" i="1"/>
  <c r="H60" i="1"/>
  <c r="I60" i="1"/>
  <c r="E10" i="1"/>
  <c r="H10" i="1"/>
  <c r="I10" i="1"/>
  <c r="D10" i="1"/>
</calcChain>
</file>

<file path=xl/sharedStrings.xml><?xml version="1.0" encoding="utf-8"?>
<sst xmlns="http://schemas.openxmlformats.org/spreadsheetml/2006/main" count="84" uniqueCount="31">
  <si>
    <t>Phase 2</t>
  </si>
  <si>
    <t>Phase 1</t>
  </si>
  <si>
    <t>Young's modulus</t>
  </si>
  <si>
    <t>Poisson Ratio</t>
  </si>
  <si>
    <t>Bulk modulus</t>
  </si>
  <si>
    <t>Shear modulus</t>
  </si>
  <si>
    <t>Density</t>
  </si>
  <si>
    <t>Vp/Vs</t>
  </si>
  <si>
    <t>Voigt</t>
  </si>
  <si>
    <t>Reuss</t>
  </si>
  <si>
    <t>VRH</t>
  </si>
  <si>
    <t>log</t>
  </si>
  <si>
    <t>HS-1</t>
  </si>
  <si>
    <t>HS-2</t>
  </si>
  <si>
    <t>Young's Modulus</t>
  </si>
  <si>
    <t>permeability</t>
  </si>
  <si>
    <t>Vp</t>
  </si>
  <si>
    <t>Vs</t>
  </si>
  <si>
    <t>Shear Modulus</t>
  </si>
  <si>
    <t>Poisson solid: Poisson = 1/4</t>
  </si>
  <si>
    <t>Incompressible material: poisson = 1/2</t>
  </si>
  <si>
    <t>Rocks: Poisson = 1/3 or 0.3</t>
  </si>
  <si>
    <t>Measurements</t>
  </si>
  <si>
    <t>2nd phase</t>
  </si>
  <si>
    <t>Bulk</t>
  </si>
  <si>
    <t>Shear</t>
  </si>
  <si>
    <t>density</t>
  </si>
  <si>
    <t>Permeability</t>
  </si>
  <si>
    <t>Poisson ratio</t>
  </si>
  <si>
    <t>Horizontal</t>
  </si>
  <si>
    <t>Vertical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</si>
</sst>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rgb="FF1F497D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7CE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ck">
        <color theme="4" tint="0.499984740745262"/>
      </bottom>
      <diagonal/>
    </border>
    <border>
      <left/>
      <right style="thin">
        <color auto="1"/>
      </right>
      <top style="thin">
        <color auto="1"/>
      </top>
      <bottom style="thick">
        <color theme="4" tint="0.499984740745262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rgb="FF3F3F3F"/>
      </top>
      <bottom style="thin">
        <color auto="1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 style="thin">
        <color auto="1"/>
      </top>
      <bottom style="thick">
        <color theme="4" tint="0.499984740745262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thin">
        <color auto="1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4" applyNumberFormat="0" applyAlignment="0" applyProtection="0"/>
    <xf numFmtId="0" fontId="7" fillId="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7" fillId="4" borderId="3" xfId="8"/>
    <xf numFmtId="0" fontId="8" fillId="0" borderId="0" xfId="9"/>
    <xf numFmtId="43" fontId="8" fillId="0" borderId="0" xfId="9" applyNumberFormat="1"/>
    <xf numFmtId="43" fontId="7" fillId="4" borderId="3" xfId="8" applyNumberFormat="1"/>
    <xf numFmtId="0" fontId="3" fillId="0" borderId="2" xfId="4"/>
    <xf numFmtId="0" fontId="3" fillId="0" borderId="5" xfId="4" applyBorder="1"/>
    <xf numFmtId="0" fontId="3" fillId="0" borderId="6" xfId="4" applyBorder="1"/>
    <xf numFmtId="43" fontId="7" fillId="4" borderId="3" xfId="8" applyNumberFormat="1" applyBorder="1"/>
    <xf numFmtId="43" fontId="7" fillId="4" borderId="8" xfId="8" applyNumberFormat="1" applyBorder="1"/>
    <xf numFmtId="43" fontId="7" fillId="4" borderId="10" xfId="8" applyNumberFormat="1" applyBorder="1"/>
    <xf numFmtId="43" fontId="7" fillId="4" borderId="11" xfId="8" applyNumberFormat="1" applyBorder="1"/>
    <xf numFmtId="43" fontId="7" fillId="4" borderId="12" xfId="8" applyNumberFormat="1" applyBorder="1"/>
    <xf numFmtId="43" fontId="7" fillId="4" borderId="13" xfId="8" applyNumberFormat="1" applyBorder="1"/>
    <xf numFmtId="43" fontId="0" fillId="0" borderId="14" xfId="1" applyFont="1" applyBorder="1"/>
    <xf numFmtId="0" fontId="0" fillId="0" borderId="7" xfId="0" applyBorder="1"/>
    <xf numFmtId="0" fontId="0" fillId="0" borderId="14" xfId="0" applyBorder="1"/>
    <xf numFmtId="0" fontId="4" fillId="2" borderId="7" xfId="5" applyBorder="1"/>
    <xf numFmtId="0" fontId="4" fillId="2" borderId="14" xfId="5" applyBorder="1"/>
    <xf numFmtId="43" fontId="0" fillId="0" borderId="7" xfId="1" applyFont="1" applyBorder="1"/>
    <xf numFmtId="43" fontId="8" fillId="0" borderId="0" xfId="1" applyFont="1"/>
    <xf numFmtId="43" fontId="6" fillId="4" borderId="4" xfId="7" applyNumberFormat="1"/>
    <xf numFmtId="0" fontId="3" fillId="0" borderId="16" xfId="4" applyBorder="1"/>
    <xf numFmtId="43" fontId="6" fillId="4" borderId="17" xfId="7" applyNumberFormat="1" applyBorder="1"/>
    <xf numFmtId="43" fontId="6" fillId="4" borderId="18" xfId="7" applyNumberFormat="1" applyBorder="1"/>
    <xf numFmtId="0" fontId="5" fillId="3" borderId="0" xfId="6"/>
    <xf numFmtId="0" fontId="2" fillId="0" borderId="1" xfId="3"/>
    <xf numFmtId="0" fontId="11" fillId="0" borderId="19" xfId="0" applyFont="1" applyBorder="1"/>
    <xf numFmtId="0" fontId="12" fillId="0" borderId="0" xfId="0" applyFont="1"/>
    <xf numFmtId="0" fontId="5" fillId="5" borderId="0" xfId="0" applyFont="1" applyFill="1"/>
    <xf numFmtId="0" fontId="13" fillId="0" borderId="20" xfId="0" applyFont="1" applyBorder="1"/>
    <xf numFmtId="0" fontId="0" fillId="0" borderId="0" xfId="0" applyNumberFormat="1"/>
    <xf numFmtId="10" fontId="0" fillId="0" borderId="0" xfId="0" applyNumberFormat="1"/>
    <xf numFmtId="9" fontId="4" fillId="2" borderId="7" xfId="2" applyFont="1" applyFill="1" applyBorder="1"/>
    <xf numFmtId="9" fontId="0" fillId="0" borderId="14" xfId="2" applyFont="1" applyBorder="1"/>
    <xf numFmtId="9" fontId="4" fillId="2" borderId="9" xfId="2" applyFont="1" applyFill="1" applyBorder="1"/>
    <xf numFmtId="9" fontId="0" fillId="0" borderId="15" xfId="2" applyFont="1" applyBorder="1"/>
    <xf numFmtId="43" fontId="7" fillId="4" borderId="3" xfId="1" applyFont="1" applyFill="1" applyBorder="1"/>
    <xf numFmtId="0" fontId="0" fillId="0" borderId="9" xfId="0" applyBorder="1"/>
    <xf numFmtId="43" fontId="7" fillId="4" borderId="10" xfId="1" applyFont="1" applyFill="1" applyBorder="1"/>
    <xf numFmtId="0" fontId="3" fillId="0" borderId="21" xfId="4" applyBorder="1"/>
    <xf numFmtId="43" fontId="7" fillId="4" borderId="22" xfId="8" applyNumberFormat="1" applyBorder="1"/>
    <xf numFmtId="43" fontId="7" fillId="4" borderId="23" xfId="8" applyNumberFormat="1" applyBorder="1"/>
    <xf numFmtId="0" fontId="4" fillId="2" borderId="9" xfId="5" applyBorder="1"/>
    <xf numFmtId="0" fontId="4" fillId="2" borderId="15" xfId="5" applyBorder="1"/>
  </cellXfs>
  <cellStyles count="80">
    <cellStyle name="Bad" xfId="6" builtinId="27"/>
    <cellStyle name="Calculation" xfId="8" builtinId="22"/>
    <cellStyle name="Comma" xfId="1" builtinId="3"/>
    <cellStyle name="Explanatory Text" xfId="9" builtinId="5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Good" xfId="5" builtinId="26"/>
    <cellStyle name="Heading 1" xfId="3" builtinId="16"/>
    <cellStyle name="Heading 2" xfId="4" builtinId="17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Output" xfId="7" builtinId="21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Elasticity!$D$9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Elasticity!$D$10:$D$60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98.2</c:v>
                </c:pt>
                <c:pt idx="2">
                  <c:v>96.39999999999996</c:v>
                </c:pt>
                <c:pt idx="3">
                  <c:v>94.6</c:v>
                </c:pt>
                <c:pt idx="4">
                  <c:v>92.79999999999998</c:v>
                </c:pt>
                <c:pt idx="5">
                  <c:v>91.0</c:v>
                </c:pt>
                <c:pt idx="6">
                  <c:v>89.19999999999996</c:v>
                </c:pt>
                <c:pt idx="7">
                  <c:v>87.39999999999997</c:v>
                </c:pt>
                <c:pt idx="8">
                  <c:v>85.59999999999998</c:v>
                </c:pt>
                <c:pt idx="9">
                  <c:v>83.79999999999996</c:v>
                </c:pt>
                <c:pt idx="10">
                  <c:v>81.99999999999997</c:v>
                </c:pt>
                <c:pt idx="11">
                  <c:v>80.19999999999997</c:v>
                </c:pt>
                <c:pt idx="12">
                  <c:v>78.4</c:v>
                </c:pt>
                <c:pt idx="13">
                  <c:v>76.59999999999998</c:v>
                </c:pt>
                <c:pt idx="14">
                  <c:v>74.79999999999996</c:v>
                </c:pt>
                <c:pt idx="15">
                  <c:v>72.99999999999997</c:v>
                </c:pt>
                <c:pt idx="16">
                  <c:v>71.19999999999997</c:v>
                </c:pt>
                <c:pt idx="17">
                  <c:v>69.39999999999997</c:v>
                </c:pt>
                <c:pt idx="18">
                  <c:v>67.59999999999996</c:v>
                </c:pt>
                <c:pt idx="19">
                  <c:v>65.79999999999998</c:v>
                </c:pt>
                <c:pt idx="20">
                  <c:v>63.99999999999995</c:v>
                </c:pt>
                <c:pt idx="21">
                  <c:v>62.19999999999996</c:v>
                </c:pt>
                <c:pt idx="22">
                  <c:v>60.39999999999995</c:v>
                </c:pt>
                <c:pt idx="23">
                  <c:v>58.59999999999995</c:v>
                </c:pt>
                <c:pt idx="24">
                  <c:v>56.79999999999994</c:v>
                </c:pt>
                <c:pt idx="25">
                  <c:v>54.99999999999995</c:v>
                </c:pt>
                <c:pt idx="26">
                  <c:v>53.19999999999994</c:v>
                </c:pt>
                <c:pt idx="27">
                  <c:v>51.39999999999995</c:v>
                </c:pt>
                <c:pt idx="28">
                  <c:v>49.59999999999994</c:v>
                </c:pt>
                <c:pt idx="29">
                  <c:v>47.79999999999994</c:v>
                </c:pt>
                <c:pt idx="30">
                  <c:v>45.99999999999994</c:v>
                </c:pt>
                <c:pt idx="31">
                  <c:v>44.19999999999994</c:v>
                </c:pt>
                <c:pt idx="32">
                  <c:v>42.39999999999994</c:v>
                </c:pt>
                <c:pt idx="33">
                  <c:v>40.59999999999993</c:v>
                </c:pt>
                <c:pt idx="34">
                  <c:v>38.79999999999994</c:v>
                </c:pt>
                <c:pt idx="35">
                  <c:v>36.99999999999994</c:v>
                </c:pt>
                <c:pt idx="36">
                  <c:v>35.19999999999993</c:v>
                </c:pt>
                <c:pt idx="37">
                  <c:v>33.39999999999994</c:v>
                </c:pt>
                <c:pt idx="38">
                  <c:v>31.59999999999994</c:v>
                </c:pt>
                <c:pt idx="39">
                  <c:v>29.79999999999994</c:v>
                </c:pt>
                <c:pt idx="40">
                  <c:v>27.99999999999994</c:v>
                </c:pt>
                <c:pt idx="41">
                  <c:v>26.19999999999995</c:v>
                </c:pt>
                <c:pt idx="42">
                  <c:v>24.39999999999995</c:v>
                </c:pt>
                <c:pt idx="43">
                  <c:v>22.59999999999994</c:v>
                </c:pt>
                <c:pt idx="44">
                  <c:v>20.79999999999994</c:v>
                </c:pt>
                <c:pt idx="45">
                  <c:v>18.99999999999994</c:v>
                </c:pt>
                <c:pt idx="46">
                  <c:v>17.19999999999995</c:v>
                </c:pt>
                <c:pt idx="47">
                  <c:v>15.39999999999994</c:v>
                </c:pt>
                <c:pt idx="48">
                  <c:v>13.59999999999994</c:v>
                </c:pt>
                <c:pt idx="49">
                  <c:v>11.79999999999994</c:v>
                </c:pt>
                <c:pt idx="50">
                  <c:v>9.99999999999994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Elasticity!$E$9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Elasticity!$E$10:$E$60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84.74576271186439</c:v>
                </c:pt>
                <c:pt idx="2">
                  <c:v>73.52941176470585</c:v>
                </c:pt>
                <c:pt idx="3">
                  <c:v>64.93506493506491</c:v>
                </c:pt>
                <c:pt idx="4">
                  <c:v>58.1395348837209</c:v>
                </c:pt>
                <c:pt idx="5">
                  <c:v>52.63157894736839</c:v>
                </c:pt>
                <c:pt idx="6">
                  <c:v>48.07692307692305</c:v>
                </c:pt>
                <c:pt idx="7">
                  <c:v>44.24778761061944</c:v>
                </c:pt>
                <c:pt idx="8">
                  <c:v>40.98360655737702</c:v>
                </c:pt>
                <c:pt idx="9">
                  <c:v>38.1679389312977</c:v>
                </c:pt>
                <c:pt idx="10">
                  <c:v>35.71428571428569</c:v>
                </c:pt>
                <c:pt idx="11">
                  <c:v>33.55704697986575</c:v>
                </c:pt>
                <c:pt idx="12">
                  <c:v>31.64556962025314</c:v>
                </c:pt>
                <c:pt idx="13">
                  <c:v>29.94011976047902</c:v>
                </c:pt>
                <c:pt idx="14">
                  <c:v>28.40909090909089</c:v>
                </c:pt>
                <c:pt idx="15">
                  <c:v>27.02702702702701</c:v>
                </c:pt>
                <c:pt idx="16">
                  <c:v>25.77319587628863</c:v>
                </c:pt>
                <c:pt idx="17">
                  <c:v>24.63054187192116</c:v>
                </c:pt>
                <c:pt idx="18">
                  <c:v>23.58490566037734</c:v>
                </c:pt>
                <c:pt idx="19">
                  <c:v>22.62443438914025</c:v>
                </c:pt>
                <c:pt idx="20">
                  <c:v>21.73913043478259</c:v>
                </c:pt>
                <c:pt idx="21">
                  <c:v>20.92050209205019</c:v>
                </c:pt>
                <c:pt idx="22">
                  <c:v>20.16129032258063</c:v>
                </c:pt>
                <c:pt idx="23">
                  <c:v>19.45525291828792</c:v>
                </c:pt>
                <c:pt idx="24">
                  <c:v>18.79699248120299</c:v>
                </c:pt>
                <c:pt idx="25">
                  <c:v>18.18181818181817</c:v>
                </c:pt>
                <c:pt idx="26">
                  <c:v>17.60563380281689</c:v>
                </c:pt>
                <c:pt idx="27">
                  <c:v>17.06484641638224</c:v>
                </c:pt>
                <c:pt idx="28">
                  <c:v>16.55629139072846</c:v>
                </c:pt>
                <c:pt idx="29">
                  <c:v>16.07717041800641</c:v>
                </c:pt>
                <c:pt idx="30">
                  <c:v>15.62499999999999</c:v>
                </c:pt>
                <c:pt idx="31">
                  <c:v>15.19756838905774</c:v>
                </c:pt>
                <c:pt idx="32">
                  <c:v>14.79289940828401</c:v>
                </c:pt>
                <c:pt idx="33">
                  <c:v>14.40922190201728</c:v>
                </c:pt>
                <c:pt idx="34">
                  <c:v>14.04494382022471</c:v>
                </c:pt>
                <c:pt idx="35">
                  <c:v>13.6986301369863</c:v>
                </c:pt>
                <c:pt idx="36">
                  <c:v>13.36898395721924</c:v>
                </c:pt>
                <c:pt idx="37">
                  <c:v>13.05483028720626</c:v>
                </c:pt>
                <c:pt idx="38">
                  <c:v>12.75510204081631</c:v>
                </c:pt>
                <c:pt idx="39">
                  <c:v>12.46882793017456</c:v>
                </c:pt>
                <c:pt idx="40">
                  <c:v>12.1951219512195</c:v>
                </c:pt>
                <c:pt idx="41">
                  <c:v>11.93317422434367</c:v>
                </c:pt>
                <c:pt idx="42">
                  <c:v>11.6822429906542</c:v>
                </c:pt>
                <c:pt idx="43">
                  <c:v>11.441647597254</c:v>
                </c:pt>
                <c:pt idx="44">
                  <c:v>11.21076233183856</c:v>
                </c:pt>
                <c:pt idx="45">
                  <c:v>10.98901098901098</c:v>
                </c:pt>
                <c:pt idx="46">
                  <c:v>10.77586206896551</c:v>
                </c:pt>
                <c:pt idx="47">
                  <c:v>10.57082452431289</c:v>
                </c:pt>
                <c:pt idx="48">
                  <c:v>10.37344398340248</c:v>
                </c:pt>
                <c:pt idx="49">
                  <c:v>10.18329938900203</c:v>
                </c:pt>
                <c:pt idx="50">
                  <c:v>9.999999999999994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Elasticity!$F$9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Elasticity!$F$10:$F$60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91.47288135593219</c:v>
                </c:pt>
                <c:pt idx="2">
                  <c:v>84.96470588235291</c:v>
                </c:pt>
                <c:pt idx="3">
                  <c:v>79.76753246753243</c:v>
                </c:pt>
                <c:pt idx="4">
                  <c:v>75.46976744186044</c:v>
                </c:pt>
                <c:pt idx="5">
                  <c:v>71.81578947368419</c:v>
                </c:pt>
                <c:pt idx="6">
                  <c:v>68.6384615384615</c:v>
                </c:pt>
                <c:pt idx="7">
                  <c:v>65.82389380530972</c:v>
                </c:pt>
                <c:pt idx="8">
                  <c:v>63.2918032786885</c:v>
                </c:pt>
                <c:pt idx="9">
                  <c:v>60.98396946564882</c:v>
                </c:pt>
                <c:pt idx="10">
                  <c:v>58.85714285714284</c:v>
                </c:pt>
                <c:pt idx="11">
                  <c:v>56.87852348993285</c:v>
                </c:pt>
                <c:pt idx="12">
                  <c:v>55.02278481012657</c:v>
                </c:pt>
                <c:pt idx="13">
                  <c:v>53.27005988023951</c:v>
                </c:pt>
                <c:pt idx="14">
                  <c:v>51.60454545454544</c:v>
                </c:pt>
                <c:pt idx="15">
                  <c:v>50.01351351351348</c:v>
                </c:pt>
                <c:pt idx="16">
                  <c:v>48.4865979381443</c:v>
                </c:pt>
                <c:pt idx="17">
                  <c:v>47.01527093596057</c:v>
                </c:pt>
                <c:pt idx="18">
                  <c:v>45.59245283018865</c:v>
                </c:pt>
                <c:pt idx="19">
                  <c:v>44.2122171945701</c:v>
                </c:pt>
                <c:pt idx="20">
                  <c:v>42.86956521739127</c:v>
                </c:pt>
                <c:pt idx="21">
                  <c:v>41.56025104602507</c:v>
                </c:pt>
                <c:pt idx="22">
                  <c:v>40.28064516129029</c:v>
                </c:pt>
                <c:pt idx="23">
                  <c:v>39.02762645914394</c:v>
                </c:pt>
                <c:pt idx="24">
                  <c:v>37.79849624060147</c:v>
                </c:pt>
                <c:pt idx="25">
                  <c:v>36.59090909090906</c:v>
                </c:pt>
                <c:pt idx="26">
                  <c:v>35.40281690140842</c:v>
                </c:pt>
                <c:pt idx="27">
                  <c:v>34.2324232081911</c:v>
                </c:pt>
                <c:pt idx="28">
                  <c:v>33.07814569536421</c:v>
                </c:pt>
                <c:pt idx="29">
                  <c:v>31.93858520900319</c:v>
                </c:pt>
                <c:pt idx="30">
                  <c:v>30.81249999999997</c:v>
                </c:pt>
                <c:pt idx="31">
                  <c:v>29.69878419452885</c:v>
                </c:pt>
                <c:pt idx="32">
                  <c:v>28.59644970414198</c:v>
                </c:pt>
                <c:pt idx="33">
                  <c:v>27.50461095100861</c:v>
                </c:pt>
                <c:pt idx="34">
                  <c:v>26.42247191011233</c:v>
                </c:pt>
                <c:pt idx="35">
                  <c:v>25.34931506849311</c:v>
                </c:pt>
                <c:pt idx="36">
                  <c:v>24.28449197860959</c:v>
                </c:pt>
                <c:pt idx="37">
                  <c:v>23.2274151436031</c:v>
                </c:pt>
                <c:pt idx="38">
                  <c:v>22.17755102040812</c:v>
                </c:pt>
                <c:pt idx="39">
                  <c:v>21.13441396508725</c:v>
                </c:pt>
                <c:pt idx="40">
                  <c:v>20.09756097560972</c:v>
                </c:pt>
                <c:pt idx="41">
                  <c:v>19.06658711217181</c:v>
                </c:pt>
                <c:pt idx="42">
                  <c:v>18.04112149532707</c:v>
                </c:pt>
                <c:pt idx="43">
                  <c:v>17.02082379862697</c:v>
                </c:pt>
                <c:pt idx="44">
                  <c:v>16.00538116591925</c:v>
                </c:pt>
                <c:pt idx="45">
                  <c:v>14.99450549450546</c:v>
                </c:pt>
                <c:pt idx="46">
                  <c:v>13.98793103448273</c:v>
                </c:pt>
                <c:pt idx="47">
                  <c:v>12.98541226215641</c:v>
                </c:pt>
                <c:pt idx="48">
                  <c:v>11.98672199170121</c:v>
                </c:pt>
                <c:pt idx="49">
                  <c:v>10.99164969450099</c:v>
                </c:pt>
                <c:pt idx="50">
                  <c:v>9.99999999999997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Elasticity!$G$9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Elasticity!$G$10:$G$60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95.4992586021436</c:v>
                </c:pt>
                <c:pt idx="2">
                  <c:v>91.20108393559097</c:v>
                </c:pt>
                <c:pt idx="3">
                  <c:v>87.09635899560805</c:v>
                </c:pt>
                <c:pt idx="4">
                  <c:v>83.17637711026708</c:v>
                </c:pt>
                <c:pt idx="5">
                  <c:v>79.43282347242813</c:v>
                </c:pt>
                <c:pt idx="6">
                  <c:v>75.85775750291836</c:v>
                </c:pt>
                <c:pt idx="7">
                  <c:v>72.44359600749898</c:v>
                </c:pt>
                <c:pt idx="8">
                  <c:v>69.18309709189361</c:v>
                </c:pt>
                <c:pt idx="9">
                  <c:v>66.06934480075955</c:v>
                </c:pt>
                <c:pt idx="10">
                  <c:v>63.09573444801931</c:v>
                </c:pt>
                <c:pt idx="11">
                  <c:v>60.25595860743575</c:v>
                </c:pt>
                <c:pt idx="12">
                  <c:v>57.54399373371568</c:v>
                </c:pt>
                <c:pt idx="13">
                  <c:v>54.95408738576243</c:v>
                </c:pt>
                <c:pt idx="14">
                  <c:v>52.48074602497724</c:v>
                </c:pt>
                <c:pt idx="15">
                  <c:v>50.1187233627272</c:v>
                </c:pt>
                <c:pt idx="16">
                  <c:v>47.86300923226381</c:v>
                </c:pt>
                <c:pt idx="17">
                  <c:v>45.70881896148747</c:v>
                </c:pt>
                <c:pt idx="18">
                  <c:v>43.65158322401656</c:v>
                </c:pt>
                <c:pt idx="19">
                  <c:v>41.68693834703351</c:v>
                </c:pt>
                <c:pt idx="20">
                  <c:v>39.8107170553497</c:v>
                </c:pt>
                <c:pt idx="21">
                  <c:v>38.01893963205609</c:v>
                </c:pt>
                <c:pt idx="22">
                  <c:v>36.30780547701011</c:v>
                </c:pt>
                <c:pt idx="23">
                  <c:v>34.67368504525313</c:v>
                </c:pt>
                <c:pt idx="24">
                  <c:v>33.11311214825907</c:v>
                </c:pt>
                <c:pt idx="25">
                  <c:v>31.62277660168375</c:v>
                </c:pt>
                <c:pt idx="26">
                  <c:v>30.19951720402013</c:v>
                </c:pt>
                <c:pt idx="27">
                  <c:v>28.84031503126603</c:v>
                </c:pt>
                <c:pt idx="28">
                  <c:v>27.54228703338163</c:v>
                </c:pt>
                <c:pt idx="29">
                  <c:v>26.30267991895379</c:v>
                </c:pt>
                <c:pt idx="30">
                  <c:v>25.11886431509577</c:v>
                </c:pt>
                <c:pt idx="31">
                  <c:v>23.98832919019488</c:v>
                </c:pt>
                <c:pt idx="32">
                  <c:v>22.9086765276777</c:v>
                </c:pt>
                <c:pt idx="33">
                  <c:v>21.87761623949549</c:v>
                </c:pt>
                <c:pt idx="34">
                  <c:v>20.89296130854036</c:v>
                </c:pt>
                <c:pt idx="35">
                  <c:v>19.95262314968877</c:v>
                </c:pt>
                <c:pt idx="36">
                  <c:v>19.05460717963244</c:v>
                </c:pt>
                <c:pt idx="37">
                  <c:v>18.19700858609981</c:v>
                </c:pt>
                <c:pt idx="38">
                  <c:v>17.37800828749373</c:v>
                </c:pt>
                <c:pt idx="39">
                  <c:v>16.59586907437558</c:v>
                </c:pt>
                <c:pt idx="40">
                  <c:v>15.84893192461111</c:v>
                </c:pt>
                <c:pt idx="41">
                  <c:v>15.13561248436206</c:v>
                </c:pt>
                <c:pt idx="42">
                  <c:v>14.45439770745925</c:v>
                </c:pt>
                <c:pt idx="43">
                  <c:v>13.80384264602883</c:v>
                </c:pt>
                <c:pt idx="44">
                  <c:v>13.18256738556405</c:v>
                </c:pt>
                <c:pt idx="45">
                  <c:v>12.58925411794165</c:v>
                </c:pt>
                <c:pt idx="46">
                  <c:v>12.02264434617411</c:v>
                </c:pt>
                <c:pt idx="47">
                  <c:v>11.48153621496881</c:v>
                </c:pt>
                <c:pt idx="48">
                  <c:v>10.96478196143183</c:v>
                </c:pt>
                <c:pt idx="49">
                  <c:v>10.47128548050898</c:v>
                </c:pt>
                <c:pt idx="50">
                  <c:v>9.999999999999987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Elasticity!$H$9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Elasticity!$H$10:$H$60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96.78081888788476</c:v>
                </c:pt>
                <c:pt idx="2">
                  <c:v>93.66379637229598</c:v>
                </c:pt>
                <c:pt idx="3">
                  <c:v>90.64414270429755</c:v>
                </c:pt>
                <c:pt idx="4">
                  <c:v>87.71736277182617</c:v>
                </c:pt>
                <c:pt idx="5">
                  <c:v>84.87923377249304</c:v>
                </c:pt>
                <c:pt idx="6">
                  <c:v>82.1257848848818</c:v>
                </c:pt>
                <c:pt idx="7">
                  <c:v>79.45327873253201</c:v>
                </c:pt>
                <c:pt idx="8">
                  <c:v>76.85819445864429</c:v>
                </c:pt>
                <c:pt idx="9">
                  <c:v>74.337212250322</c:v>
                </c:pt>
                <c:pt idx="10">
                  <c:v>71.88719916930637</c:v>
                </c:pt>
                <c:pt idx="11">
                  <c:v>69.50519616203364</c:v>
                </c:pt>
                <c:pt idx="12">
                  <c:v>67.18840613575384</c:v>
                </c:pt>
                <c:pt idx="13">
                  <c:v>64.9341829996665</c:v>
                </c:pt>
                <c:pt idx="14">
                  <c:v>62.74002158077276</c:v>
                </c:pt>
                <c:pt idx="15">
                  <c:v>60.60354833360964</c:v>
                </c:pt>
                <c:pt idx="16">
                  <c:v>58.52251277138508</c:v>
                </c:pt>
                <c:pt idx="17">
                  <c:v>56.49477955341239</c:v>
                </c:pt>
                <c:pt idx="18">
                  <c:v>54.518321170273</c:v>
                </c:pt>
                <c:pt idx="19">
                  <c:v>52.59121117391759</c:v>
                </c:pt>
                <c:pt idx="20">
                  <c:v>50.71161790504213</c:v>
                </c:pt>
                <c:pt idx="21">
                  <c:v>48.87779867461813</c:v>
                </c:pt>
                <c:pt idx="22">
                  <c:v>47.08809436048652</c:v>
                </c:pt>
                <c:pt idx="23">
                  <c:v>45.34092438349316</c:v>
                </c:pt>
                <c:pt idx="24">
                  <c:v>43.63478203080308</c:v>
                </c:pt>
                <c:pt idx="25">
                  <c:v>41.96823009681357</c:v>
                </c:pt>
                <c:pt idx="26">
                  <c:v>40.33989681453162</c:v>
                </c:pt>
                <c:pt idx="27">
                  <c:v>38.74847205240719</c:v>
                </c:pt>
                <c:pt idx="28">
                  <c:v>37.19270375344236</c:v>
                </c:pt>
                <c:pt idx="29">
                  <c:v>35.67139459493399</c:v>
                </c:pt>
                <c:pt idx="30">
                  <c:v>34.18339884845613</c:v>
                </c:pt>
                <c:pt idx="31">
                  <c:v>32.72761942063786</c:v>
                </c:pt>
                <c:pt idx="32">
                  <c:v>31.30300505591902</c:v>
                </c:pt>
                <c:pt idx="33">
                  <c:v>29.90854768273264</c:v>
                </c:pt>
                <c:pt idx="34">
                  <c:v>28.54327988440458</c:v>
                </c:pt>
                <c:pt idx="35">
                  <c:v>27.20627247538756</c:v>
                </c:pt>
                <c:pt idx="36">
                  <c:v>25.89663216212271</c:v>
                </c:pt>
                <c:pt idx="37">
                  <c:v>24.61349926564904</c:v>
                </c:pt>
                <c:pt idx="38">
                  <c:v>23.3560454797777</c:v>
                </c:pt>
                <c:pt idx="39">
                  <c:v>22.12347163379405</c:v>
                </c:pt>
                <c:pt idx="40">
                  <c:v>20.91500542163646</c:v>
                </c:pt>
                <c:pt idx="41">
                  <c:v>19.7298990494141</c:v>
                </c:pt>
                <c:pt idx="42">
                  <c:v>18.5674267385942</c:v>
                </c:pt>
                <c:pt idx="43">
                  <c:v>17.42688200111221</c:v>
                </c:pt>
                <c:pt idx="44">
                  <c:v>16.30757457176892</c:v>
                </c:pt>
                <c:pt idx="45">
                  <c:v>15.20882683740596</c:v>
                </c:pt>
                <c:pt idx="46">
                  <c:v>14.1299695331323</c:v>
                </c:pt>
                <c:pt idx="47">
                  <c:v>13.07033636949844</c:v>
                </c:pt>
                <c:pt idx="48">
                  <c:v>12.02925708758988</c:v>
                </c:pt>
                <c:pt idx="49">
                  <c:v>11.00604817084243</c:v>
                </c:pt>
                <c:pt idx="50">
                  <c:v>9.999999999999966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Elasticity!$I$9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Elasticity!$I$10:$I$60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90.98168451931034</c:v>
                </c:pt>
                <c:pt idx="2">
                  <c:v>83.32879696685789</c:v>
                </c:pt>
                <c:pt idx="3">
                  <c:v>76.75302551792002</c:v>
                </c:pt>
                <c:pt idx="4">
                  <c:v>71.04188995051646</c:v>
                </c:pt>
                <c:pt idx="5">
                  <c:v>66.03534835765458</c:v>
                </c:pt>
                <c:pt idx="6">
                  <c:v>61.61056052178135</c:v>
                </c:pt>
                <c:pt idx="7">
                  <c:v>57.67167214952105</c:v>
                </c:pt>
                <c:pt idx="8">
                  <c:v>54.14279020572127</c:v>
                </c:pt>
                <c:pt idx="9">
                  <c:v>50.96304395728554</c:v>
                </c:pt>
                <c:pt idx="10">
                  <c:v>48.08304330833222</c:v>
                </c:pt>
                <c:pt idx="11">
                  <c:v>45.46229399774032</c:v>
                </c:pt>
                <c:pt idx="12">
                  <c:v>43.06728104993462</c:v>
                </c:pt>
                <c:pt idx="13">
                  <c:v>40.87002724627292</c:v>
                </c:pt>
                <c:pt idx="14">
                  <c:v>38.84699470865939</c:v>
                </c:pt>
                <c:pt idx="15">
                  <c:v>36.97823795210232</c:v>
                </c:pt>
                <c:pt idx="16">
                  <c:v>35.24674370892905</c:v>
                </c:pt>
                <c:pt idx="17">
                  <c:v>33.63791117601583</c:v>
                </c:pt>
                <c:pt idx="18">
                  <c:v>32.13913903117502</c:v>
                </c:pt>
                <c:pt idx="19">
                  <c:v>30.73949447741523</c:v>
                </c:pt>
                <c:pt idx="20">
                  <c:v>29.42944591608446</c:v>
                </c:pt>
                <c:pt idx="21">
                  <c:v>28.20064541995016</c:v>
                </c:pt>
                <c:pt idx="22">
                  <c:v>27.04575050874429</c:v>
                </c:pt>
                <c:pt idx="23">
                  <c:v>25.9582771846769</c:v>
                </c:pt>
                <c:pt idx="24">
                  <c:v>24.93247801284591</c:v>
                </c:pt>
                <c:pt idx="25">
                  <c:v>23.96324040466443</c:v>
                </c:pt>
                <c:pt idx="26">
                  <c:v>23.04600130346649</c:v>
                </c:pt>
                <c:pt idx="27">
                  <c:v>22.17667526727225</c:v>
                </c:pt>
                <c:pt idx="28">
                  <c:v>21.35159355683722</c:v>
                </c:pt>
                <c:pt idx="29">
                  <c:v>20.56745231300953</c:v>
                </c:pt>
                <c:pt idx="30">
                  <c:v>19.82126827938049</c:v>
                </c:pt>
                <c:pt idx="31">
                  <c:v>19.1103408188615</c:v>
                </c:pt>
                <c:pt idx="32">
                  <c:v>18.43221920451085</c:v>
                </c:pt>
                <c:pt idx="33">
                  <c:v>17.7846743494567</c:v>
                </c:pt>
                <c:pt idx="34">
                  <c:v>17.16567428854943</c:v>
                </c:pt>
                <c:pt idx="35">
                  <c:v>16.57336284337975</c:v>
                </c:pt>
                <c:pt idx="36">
                  <c:v>16.0060409986137</c:v>
                </c:pt>
                <c:pt idx="37">
                  <c:v>15.46215059592969</c:v>
                </c:pt>
                <c:pt idx="38">
                  <c:v>14.9402600158495</c:v>
                </c:pt>
                <c:pt idx="39">
                  <c:v>14.43905157028793</c:v>
                </c:pt>
                <c:pt idx="40">
                  <c:v>13.95731037194622</c:v>
                </c:pt>
                <c:pt idx="41">
                  <c:v>13.49391448250942</c:v>
                </c:pt>
                <c:pt idx="42">
                  <c:v>13.04782617138195</c:v>
                </c:pt>
                <c:pt idx="43">
                  <c:v>12.61808414152593</c:v>
                </c:pt>
                <c:pt idx="44">
                  <c:v>12.203796599749</c:v>
                </c:pt>
                <c:pt idx="45">
                  <c:v>11.80413506624287</c:v>
                </c:pt>
                <c:pt idx="46">
                  <c:v>11.41832883288212</c:v>
                </c:pt>
                <c:pt idx="47">
                  <c:v>11.04565999222626</c:v>
                </c:pt>
                <c:pt idx="48">
                  <c:v>10.68545896971186</c:v>
                </c:pt>
                <c:pt idx="49">
                  <c:v>10.33710050048844</c:v>
                </c:pt>
                <c:pt idx="50">
                  <c:v>9.99999999999999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Elasticity!$K$2</c:f>
              <c:strCache>
                <c:ptCount val="1"/>
                <c:pt idx="0">
                  <c:v>Horizontal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20"/>
          </c:marker>
          <c:xVal>
            <c:numRef>
              <c:f>Elasticity!$L$2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Elasticity!$M$2</c:f>
              <c:numCache>
                <c:formatCode>General</c:formatCode>
                <c:ptCount val="1"/>
                <c:pt idx="0">
                  <c:v>30.0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Elasticity!$K$3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20"/>
          </c:marker>
          <c:xVal>
            <c:numRef>
              <c:f>Elasticity!$L$3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Elasticity!$M$3</c:f>
              <c:numCache>
                <c:formatCode>General</c:formatCode>
                <c:ptCount val="1"/>
                <c:pt idx="0">
                  <c:v>50.0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543480"/>
        <c:axId val="-2121537960"/>
      </c:scatterChart>
      <c:valAx>
        <c:axId val="-212154348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537960"/>
        <c:crosses val="autoZero"/>
        <c:crossBetween val="midCat"/>
      </c:valAx>
      <c:valAx>
        <c:axId val="-2121537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Young's modulus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54348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Elasticity!$K$9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Elasticity!$K$10:$K$60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11.49749136517648</c:v>
                </c:pt>
                <c:pt idx="2">
                  <c:v>11.39162985569803</c:v>
                </c:pt>
                <c:pt idx="3">
                  <c:v>11.28477531216966</c:v>
                </c:pt>
                <c:pt idx="4">
                  <c:v>11.17689925350841</c:v>
                </c:pt>
                <c:pt idx="5">
                  <c:v>11.06797181058933</c:v>
                </c:pt>
                <c:pt idx="6">
                  <c:v>10.95796162965189</c:v>
                </c:pt>
                <c:pt idx="7">
                  <c:v>10.84683576688825</c:v>
                </c:pt>
                <c:pt idx="8">
                  <c:v>10.73455957320882</c:v>
                </c:pt>
                <c:pt idx="9">
                  <c:v>10.62109656804288</c:v>
                </c:pt>
                <c:pt idx="10">
                  <c:v>10.50640830087121</c:v>
                </c:pt>
                <c:pt idx="11">
                  <c:v>10.39045419900104</c:v>
                </c:pt>
                <c:pt idx="12">
                  <c:v>10.2731913998748</c:v>
                </c:pt>
                <c:pt idx="13">
                  <c:v>10.15457456594734</c:v>
                </c:pt>
                <c:pt idx="14">
                  <c:v>10.03455567986484</c:v>
                </c:pt>
                <c:pt idx="15">
                  <c:v>9.91308381732096</c:v>
                </c:pt>
                <c:pt idx="16">
                  <c:v>9.790104894542947</c:v>
                </c:pt>
                <c:pt idx="17">
                  <c:v>9.665561386855751</c:v>
                </c:pt>
                <c:pt idx="18">
                  <c:v>9.539392014169454</c:v>
                </c:pt>
                <c:pt idx="19">
                  <c:v>9.411531388510747</c:v>
                </c:pt>
                <c:pt idx="20">
                  <c:v>9.28190961784514</c:v>
                </c:pt>
                <c:pt idx="21">
                  <c:v>9.150451859376627</c:v>
                </c:pt>
                <c:pt idx="22">
                  <c:v>9.017077814219652</c:v>
                </c:pt>
                <c:pt idx="23">
                  <c:v>8.881701153755136</c:v>
                </c:pt>
                <c:pt idx="24">
                  <c:v>8.744228866031491</c:v>
                </c:pt>
                <c:pt idx="25">
                  <c:v>8.604560508152724</c:v>
                </c:pt>
                <c:pt idx="26">
                  <c:v>8.46258734757784</c:v>
                </c:pt>
                <c:pt idx="27">
                  <c:v>8.31819137146457</c:v>
                </c:pt>
                <c:pt idx="28">
                  <c:v>8.171244138393535</c:v>
                </c:pt>
                <c:pt idx="29">
                  <c:v>8.021605440692889</c:v>
                </c:pt>
                <c:pt idx="30">
                  <c:v>7.869121737721234</c:v>
                </c:pt>
                <c:pt idx="31">
                  <c:v>7.713624310270752</c:v>
                </c:pt>
                <c:pt idx="32">
                  <c:v>7.554927072905667</c:v>
                </c:pt>
                <c:pt idx="33">
                  <c:v>7.392823963401676</c:v>
                </c:pt>
                <c:pt idx="34">
                  <c:v>7.227085804857249</c:v>
                </c:pt>
                <c:pt idx="35">
                  <c:v>7.057456504130381</c:v>
                </c:pt>
                <c:pt idx="36">
                  <c:v>6.883648406522176</c:v>
                </c:pt>
                <c:pt idx="37">
                  <c:v>6.705336565865906</c:v>
                </c:pt>
                <c:pt idx="38">
                  <c:v>6.52215160345583</c:v>
                </c:pt>
                <c:pt idx="39">
                  <c:v>6.333670706263827</c:v>
                </c:pt>
                <c:pt idx="40">
                  <c:v>6.139406135149197</c:v>
                </c:pt>
                <c:pt idx="41">
                  <c:v>5.938790345620115</c:v>
                </c:pt>
                <c:pt idx="42">
                  <c:v>5.731156414385648</c:v>
                </c:pt>
                <c:pt idx="43">
                  <c:v>5.515711823788191</c:v>
                </c:pt>
                <c:pt idx="44">
                  <c:v>5.291502622129173</c:v>
                </c:pt>
                <c:pt idx="45">
                  <c:v>5.057363253408143</c:v>
                </c:pt>
                <c:pt idx="46">
                  <c:v>4.81184436093335</c:v>
                </c:pt>
                <c:pt idx="47">
                  <c:v>4.553105449115928</c:v>
                </c:pt>
                <c:pt idx="48">
                  <c:v>4.278748918514876</c:v>
                </c:pt>
                <c:pt idx="49">
                  <c:v>3.985550825747341</c:v>
                </c:pt>
                <c:pt idx="50">
                  <c:v>3.668996928526703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Elasticity!$L$9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Elasticity!$L$10:$L$60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10.6808629997682</c:v>
                </c:pt>
                <c:pt idx="2">
                  <c:v>9.948964793006791</c:v>
                </c:pt>
                <c:pt idx="3">
                  <c:v>9.34946990008457</c:v>
                </c:pt>
                <c:pt idx="4">
                  <c:v>8.84673716673648</c:v>
                </c:pt>
                <c:pt idx="5">
                  <c:v>8.41725622926793</c:v>
                </c:pt>
                <c:pt idx="6">
                  <c:v>8.044807947443031</c:v>
                </c:pt>
                <c:pt idx="7">
                  <c:v>7.71779304437699</c:v>
                </c:pt>
                <c:pt idx="8">
                  <c:v>7.42766717055019</c:v>
                </c:pt>
                <c:pt idx="9">
                  <c:v>7.167978640602349</c:v>
                </c:pt>
                <c:pt idx="10">
                  <c:v>6.93375245281536</c:v>
                </c:pt>
                <c:pt idx="11">
                  <c:v>6.721082342711744</c:v>
                </c:pt>
                <c:pt idx="12">
                  <c:v>6.526852630329037</c:v>
                </c:pt>
                <c:pt idx="13">
                  <c:v>6.34854372040357</c:v>
                </c:pt>
                <c:pt idx="14">
                  <c:v>6.184093061476918</c:v>
                </c:pt>
                <c:pt idx="15">
                  <c:v>6.03179379476258</c:v>
                </c:pt>
                <c:pt idx="16">
                  <c:v>5.890219584747448</c:v>
                </c:pt>
                <c:pt idx="17">
                  <c:v>5.758167996310981</c:v>
                </c:pt>
                <c:pt idx="18">
                  <c:v>5.634617242181813</c:v>
                </c:pt>
                <c:pt idx="19">
                  <c:v>5.518692722918761</c:v>
                </c:pt>
                <c:pt idx="20">
                  <c:v>5.409640842682877</c:v>
                </c:pt>
                <c:pt idx="21">
                  <c:v>5.306808302047752</c:v>
                </c:pt>
                <c:pt idx="22">
                  <c:v>5.209625563432196</c:v>
                </c:pt>
                <c:pt idx="23">
                  <c:v>5.11759353054237</c:v>
                </c:pt>
                <c:pt idx="24">
                  <c:v>5.030272728659584</c:v>
                </c:pt>
                <c:pt idx="25">
                  <c:v>4.947274449181534</c:v>
                </c:pt>
                <c:pt idx="26">
                  <c:v>4.86825345043149</c:v>
                </c:pt>
                <c:pt idx="27">
                  <c:v>4.792901901503684</c:v>
                </c:pt>
                <c:pt idx="28">
                  <c:v>4.720944326474623</c:v>
                </c:pt>
                <c:pt idx="29">
                  <c:v>4.652133359381497</c:v>
                </c:pt>
                <c:pt idx="30">
                  <c:v>4.58624616065839</c:v>
                </c:pt>
                <c:pt idx="31">
                  <c:v>4.523081376574622</c:v>
                </c:pt>
                <c:pt idx="32">
                  <c:v>4.462456547040932</c:v>
                </c:pt>
                <c:pt idx="33">
                  <c:v>4.404205885683001</c:v>
                </c:pt>
                <c:pt idx="34">
                  <c:v>4.348178370606498</c:v>
                </c:pt>
                <c:pt idx="35">
                  <c:v>4.294236095738459</c:v>
                </c:pt>
                <c:pt idx="36">
                  <c:v>4.242252841731589</c:v>
                </c:pt>
                <c:pt idx="37">
                  <c:v>4.192112832690507</c:v>
                </c:pt>
                <c:pt idx="38">
                  <c:v>4.143709650823722</c:v>
                </c:pt>
                <c:pt idx="39">
                  <c:v>4.096945285848344</c:v>
                </c:pt>
                <c:pt idx="40">
                  <c:v>4.051729299811294</c:v>
                </c:pt>
                <c:pt idx="41">
                  <c:v>4.007978091123274</c:v>
                </c:pt>
                <c:pt idx="42">
                  <c:v>3.965614244171129</c:v>
                </c:pt>
                <c:pt idx="43">
                  <c:v>3.924565952991538</c:v>
                </c:pt>
                <c:pt idx="44">
                  <c:v>3.884766509241081</c:v>
                </c:pt>
                <c:pt idx="45">
                  <c:v>3.846153846153845</c:v>
                </c:pt>
                <c:pt idx="46">
                  <c:v>3.808670131392487</c:v>
                </c:pt>
                <c:pt idx="47">
                  <c:v>3.772261402716042</c:v>
                </c:pt>
                <c:pt idx="48">
                  <c:v>3.736877241242844</c:v>
                </c:pt>
                <c:pt idx="49">
                  <c:v>3.702470477808188</c:v>
                </c:pt>
                <c:pt idx="50">
                  <c:v>3.668996928526712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Elasticity!$M$9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Elasticity!$M$10:$M$60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11.09669189696022</c:v>
                </c:pt>
                <c:pt idx="2">
                  <c:v>10.69465126176911</c:v>
                </c:pt>
                <c:pt idx="3">
                  <c:v>10.3624017789975</c:v>
                </c:pt>
                <c:pt idx="4">
                  <c:v>10.07938081978237</c:v>
                </c:pt>
                <c:pt idx="5">
                  <c:v>9.832349730078505</c:v>
                </c:pt>
                <c:pt idx="6">
                  <c:v>9.61238414723854</c:v>
                </c:pt>
                <c:pt idx="7">
                  <c:v>9.413240027474067</c:v>
                </c:pt>
                <c:pt idx="8">
                  <c:v>9.230411930873894</c:v>
                </c:pt>
                <c:pt idx="9">
                  <c:v>9.06056317509634</c:v>
                </c:pt>
                <c:pt idx="10">
                  <c:v>8.901166734241595</c:v>
                </c:pt>
                <c:pt idx="11">
                  <c:v>8.750271033489476</c:v>
                </c:pt>
                <c:pt idx="12">
                  <c:v>8.606342626124485</c:v>
                </c:pt>
                <c:pt idx="13">
                  <c:v>8.468157768524987</c:v>
                </c:pt>
                <c:pt idx="14">
                  <c:v>8.334725990856405</c:v>
                </c:pt>
                <c:pt idx="15">
                  <c:v>8.205235132272781</c:v>
                </c:pt>
                <c:pt idx="16">
                  <c:v>8.07901109674619</c:v>
                </c:pt>
                <c:pt idx="17">
                  <c:v>7.955487904485083</c:v>
                </c:pt>
                <c:pt idx="18">
                  <c:v>7.834185071399977</c:v>
                </c:pt>
                <c:pt idx="19">
                  <c:v>7.71469028694346</c:v>
                </c:pt>
                <c:pt idx="20">
                  <c:v>7.596645977030548</c:v>
                </c:pt>
                <c:pt idx="21">
                  <c:v>7.479738751636053</c:v>
                </c:pt>
                <c:pt idx="22">
                  <c:v>7.36369101805808</c:v>
                </c:pt>
                <c:pt idx="23">
                  <c:v>7.248254235623376</c:v>
                </c:pt>
                <c:pt idx="24">
                  <c:v>7.133203424347112</c:v>
                </c:pt>
                <c:pt idx="25">
                  <c:v>7.018332637243191</c:v>
                </c:pt>
                <c:pt idx="26">
                  <c:v>6.903451175789637</c:v>
                </c:pt>
                <c:pt idx="27">
                  <c:v>6.788380378622917</c:v>
                </c:pt>
                <c:pt idx="28">
                  <c:v>6.672950850369858</c:v>
                </c:pt>
                <c:pt idx="29">
                  <c:v>6.557000024387065</c:v>
                </c:pt>
                <c:pt idx="30">
                  <c:v>6.440369972650277</c:v>
                </c:pt>
                <c:pt idx="31">
                  <c:v>6.32290538989459</c:v>
                </c:pt>
                <c:pt idx="32">
                  <c:v>6.204451688551998</c:v>
                </c:pt>
                <c:pt idx="33">
                  <c:v>6.084853146844666</c:v>
                </c:pt>
                <c:pt idx="34">
                  <c:v>5.963951055021299</c:v>
                </c:pt>
                <c:pt idx="35">
                  <c:v>5.841581804341839</c:v>
                </c:pt>
                <c:pt idx="36">
                  <c:v>5.717574859929472</c:v>
                </c:pt>
                <c:pt idx="37">
                  <c:v>5.59175055164064</c:v>
                </c:pt>
                <c:pt idx="38">
                  <c:v>5.463917605930342</c:v>
                </c:pt>
                <c:pt idx="39">
                  <c:v>5.333870325130687</c:v>
                </c:pt>
                <c:pt idx="40">
                  <c:v>5.201385296786662</c:v>
                </c:pt>
                <c:pt idx="41">
                  <c:v>5.066217481916605</c:v>
                </c:pt>
                <c:pt idx="42">
                  <c:v>4.92809548303027</c:v>
                </c:pt>
                <c:pt idx="43">
                  <c:v>4.786715723878806</c:v>
                </c:pt>
                <c:pt idx="44">
                  <c:v>4.641735172934851</c:v>
                </c:pt>
                <c:pt idx="45">
                  <c:v>4.49276209503725</c:v>
                </c:pt>
                <c:pt idx="46">
                  <c:v>4.33934409350119</c:v>
                </c:pt>
                <c:pt idx="47">
                  <c:v>4.18095236287083</c:v>
                </c:pt>
                <c:pt idx="48">
                  <c:v>4.016960531534443</c:v>
                </c:pt>
                <c:pt idx="49">
                  <c:v>3.846615591897409</c:v>
                </c:pt>
                <c:pt idx="50">
                  <c:v>3.668996928526708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Elasticity!$N$9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Elasticity!$N$10:$N$60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11.3382844501325</c:v>
                </c:pt>
                <c:pt idx="2">
                  <c:v>11.08019358645396</c:v>
                </c:pt>
                <c:pt idx="3">
                  <c:v>10.82797758807867</c:v>
                </c:pt>
                <c:pt idx="4">
                  <c:v>10.5815027267458</c:v>
                </c:pt>
                <c:pt idx="5">
                  <c:v>10.3406383182214</c:v>
                </c:pt>
                <c:pt idx="6">
                  <c:v>10.10525665300785</c:v>
                </c:pt>
                <c:pt idx="7">
                  <c:v>9.875232928630603</c:v>
                </c:pt>
                <c:pt idx="8">
                  <c:v>9.650445183466283</c:v>
                </c:pt>
                <c:pt idx="9">
                  <c:v>9.430774232076977</c:v>
                </c:pt>
                <c:pt idx="10">
                  <c:v>9.216103602016577</c:v>
                </c:pt>
                <c:pt idx="11">
                  <c:v>9.006319472075516</c:v>
                </c:pt>
                <c:pt idx="12">
                  <c:v>8.80131061193128</c:v>
                </c:pt>
                <c:pt idx="13">
                  <c:v>8.60096832317261</c:v>
                </c:pt>
                <c:pt idx="14">
                  <c:v>8.40518638166616</c:v>
                </c:pt>
                <c:pt idx="15">
                  <c:v>8.213860981235065</c:v>
                </c:pt>
                <c:pt idx="16">
                  <c:v>8.026890678619521</c:v>
                </c:pt>
                <c:pt idx="17">
                  <c:v>7.844176339690243</c:v>
                </c:pt>
                <c:pt idx="18">
                  <c:v>7.665621086886215</c:v>
                </c:pt>
                <c:pt idx="19">
                  <c:v>7.491130247848946</c:v>
                </c:pt>
                <c:pt idx="20">
                  <c:v>7.320611305225919</c:v>
                </c:pt>
                <c:pt idx="21">
                  <c:v>7.153973847616665</c:v>
                </c:pt>
                <c:pt idx="22">
                  <c:v>6.991129521635458</c:v>
                </c:pt>
                <c:pt idx="23">
                  <c:v>6.83199198506516</c:v>
                </c:pt>
                <c:pt idx="24">
                  <c:v>6.67647686107745</c:v>
                </c:pt>
                <c:pt idx="25">
                  <c:v>6.524501693495102</c:v>
                </c:pt>
                <c:pt idx="26">
                  <c:v>6.375985903072634</c:v>
                </c:pt>
                <c:pt idx="27">
                  <c:v>6.230850744772125</c:v>
                </c:pt>
                <c:pt idx="28">
                  <c:v>6.089019266011555</c:v>
                </c:pt>
                <c:pt idx="29">
                  <c:v>5.950416265863521</c:v>
                </c:pt>
                <c:pt idx="30">
                  <c:v>5.81496825518272</c:v>
                </c:pt>
                <c:pt idx="31">
                  <c:v>5.68260341764102</c:v>
                </c:pt>
                <c:pt idx="32">
                  <c:v>5.553251571649502</c:v>
                </c:pt>
                <c:pt idx="33">
                  <c:v>5.426844133147248</c:v>
                </c:pt>
                <c:pt idx="34">
                  <c:v>5.303314079237162</c:v>
                </c:pt>
                <c:pt idx="35">
                  <c:v>5.182595912649548</c:v>
                </c:pt>
                <c:pt idx="36">
                  <c:v>5.064625627014588</c:v>
                </c:pt>
                <c:pt idx="37">
                  <c:v>4.949340672925314</c:v>
                </c:pt>
                <c:pt idx="38">
                  <c:v>4.836679924773097</c:v>
                </c:pt>
                <c:pt idx="39">
                  <c:v>4.726583648338021</c:v>
                </c:pt>
                <c:pt idx="40">
                  <c:v>4.618993469117025</c:v>
                </c:pt>
                <c:pt idx="41">
                  <c:v>4.51385234137296</c:v>
                </c:pt>
                <c:pt idx="42">
                  <c:v>4.411104517888191</c:v>
                </c:pt>
                <c:pt idx="43">
                  <c:v>4.310695520406677</c:v>
                </c:pt>
                <c:pt idx="44">
                  <c:v>4.212572110748883</c:v>
                </c:pt>
                <c:pt idx="45">
                  <c:v>4.116682262584193</c:v>
                </c:pt>
                <c:pt idx="46">
                  <c:v>4.022975133845855</c:v>
                </c:pt>
                <c:pt idx="47">
                  <c:v>3.931401039773853</c:v>
                </c:pt>
                <c:pt idx="48">
                  <c:v>3.841911426571385</c:v>
                </c:pt>
                <c:pt idx="49">
                  <c:v>3.754458845660995</c:v>
                </c:pt>
                <c:pt idx="50">
                  <c:v>3.668996928526711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Elasticity!$O$9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Elasticity!$O$10:$O$60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11.38946477765026</c:v>
                </c:pt>
                <c:pt idx="2">
                  <c:v>11.18164048830343</c:v>
                </c:pt>
                <c:pt idx="3">
                  <c:v>10.97860676234</c:v>
                </c:pt>
                <c:pt idx="4">
                  <c:v>10.78007874354814</c:v>
                </c:pt>
                <c:pt idx="5">
                  <c:v>10.58579179168704</c:v>
                </c:pt>
                <c:pt idx="6">
                  <c:v>10.39549943662891</c:v>
                </c:pt>
                <c:pt idx="7">
                  <c:v>10.20897156744681</c:v>
                </c:pt>
                <c:pt idx="8">
                  <c:v>10.02599282362996</c:v>
                </c:pt>
                <c:pt idx="9">
                  <c:v>9.846361160640676</c:v>
                </c:pt>
                <c:pt idx="10">
                  <c:v>9.669886566180936</c:v>
                </c:pt>
                <c:pt idx="11">
                  <c:v>9.496389906975851</c:v>
                </c:pt>
                <c:pt idx="12">
                  <c:v>9.325701888737533</c:v>
                </c:pt>
                <c:pt idx="13">
                  <c:v>9.15766211434993</c:v>
                </c:pt>
                <c:pt idx="14">
                  <c:v>8.992118227296193</c:v>
                </c:pt>
                <c:pt idx="15">
                  <c:v>8.828925129002139</c:v>
                </c:pt>
                <c:pt idx="16">
                  <c:v>8.667944260145386</c:v>
                </c:pt>
                <c:pt idx="17">
                  <c:v>8.509042937122796</c:v>
                </c:pt>
                <c:pt idx="18">
                  <c:v>8.352093735812905</c:v>
                </c:pt>
                <c:pt idx="19">
                  <c:v>8.196973915542265</c:v>
                </c:pt>
                <c:pt idx="20">
                  <c:v>8.04356487678591</c:v>
                </c:pt>
                <c:pt idx="21">
                  <c:v>7.89175164661849</c:v>
                </c:pt>
                <c:pt idx="22">
                  <c:v>7.741422386295392</c:v>
                </c:pt>
                <c:pt idx="23">
                  <c:v>7.592467915589788</c:v>
                </c:pt>
                <c:pt idx="24">
                  <c:v>7.444781248645015</c:v>
                </c:pt>
                <c:pt idx="25">
                  <c:v>7.29825713612183</c:v>
                </c:pt>
                <c:pt idx="26">
                  <c:v>7.152791608321583</c:v>
                </c:pt>
                <c:pt idx="27">
                  <c:v>7.008281513739922</c:v>
                </c:pt>
                <c:pt idx="28">
                  <c:v>6.864624047136022</c:v>
                </c:pt>
                <c:pt idx="29">
                  <c:v>6.721716260667851</c:v>
                </c:pt>
                <c:pt idx="30">
                  <c:v>6.579454550914438</c:v>
                </c:pt>
                <c:pt idx="31">
                  <c:v>6.437734113640724</c:v>
                </c:pt>
                <c:pt idx="32">
                  <c:v>6.296448356904555</c:v>
                </c:pt>
                <c:pt idx="33">
                  <c:v>6.155488261485317</c:v>
                </c:pt>
                <c:pt idx="34">
                  <c:v>6.014741675531503</c:v>
                </c:pt>
                <c:pt idx="35">
                  <c:v>5.874092527647733</c:v>
                </c:pt>
                <c:pt idx="36">
                  <c:v>5.733419939191473</c:v>
                </c:pt>
                <c:pt idx="37">
                  <c:v>5.592597212081499</c:v>
                </c:pt>
                <c:pt idx="38">
                  <c:v>5.451490662597347</c:v>
                </c:pt>
                <c:pt idx="39">
                  <c:v>5.30995826400325</c:v>
                </c:pt>
                <c:pt idx="40">
                  <c:v>5.167848050701778</c:v>
                </c:pt>
                <c:pt idx="41">
                  <c:v>5.024996223071953</c:v>
                </c:pt>
                <c:pt idx="42">
                  <c:v>4.881224873815905</c:v>
                </c:pt>
                <c:pt idx="43">
                  <c:v>4.736339231536103</c:v>
                </c:pt>
                <c:pt idx="44">
                  <c:v>4.590124282424246</c:v>
                </c:pt>
                <c:pt idx="45">
                  <c:v>4.442340581861948</c:v>
                </c:pt>
                <c:pt idx="46">
                  <c:v>4.292718997451027</c:v>
                </c:pt>
                <c:pt idx="47">
                  <c:v>4.140954022510464</c:v>
                </c:pt>
                <c:pt idx="48">
                  <c:v>3.986695146609498</c:v>
                </c:pt>
                <c:pt idx="49">
                  <c:v>3.829535537716244</c:v>
                </c:pt>
                <c:pt idx="50">
                  <c:v>3.668996928526709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Elasticity!$P$9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Elasticity!$P$10:$P$60</c:f>
              <c:numCache>
                <c:formatCode>_(* #,##0.00_);_(* \(#,##0.00\);_(* "-"??_);_(@_)</c:formatCode>
                <c:ptCount val="51"/>
                <c:pt idx="0">
                  <c:v>11.60238702230643</c:v>
                </c:pt>
                <c:pt idx="1">
                  <c:v>11.0114741469222</c:v>
                </c:pt>
                <c:pt idx="2">
                  <c:v>10.4958888575144</c:v>
                </c:pt>
                <c:pt idx="3">
                  <c:v>10.04038281504597</c:v>
                </c:pt>
                <c:pt idx="4">
                  <c:v>9.633748273015501</c:v>
                </c:pt>
                <c:pt idx="5">
                  <c:v>9.26752854819841</c:v>
                </c:pt>
                <c:pt idx="6">
                  <c:v>8.935200802918334</c:v>
                </c:pt>
                <c:pt idx="7">
                  <c:v>8.631638652388692</c:v>
                </c:pt>
                <c:pt idx="8">
                  <c:v>8.352747558754035</c:v>
                </c:pt>
                <c:pt idx="9">
                  <c:v>8.09521073374126</c:v>
                </c:pt>
                <c:pt idx="10">
                  <c:v>7.856307888865516</c:v>
                </c:pt>
                <c:pt idx="11">
                  <c:v>7.633783287056365</c:v>
                </c:pt>
                <c:pt idx="12">
                  <c:v>7.425747940186626</c:v>
                </c:pt>
                <c:pt idx="13">
                  <c:v>7.230605944755719</c:v>
                </c:pt>
                <c:pt idx="14">
                  <c:v>7.046998195432827</c:v>
                </c:pt>
                <c:pt idx="15">
                  <c:v>6.873758816198464</c:v>
                </c:pt>
                <c:pt idx="16">
                  <c:v>6.709881037314328</c:v>
                </c:pt>
                <c:pt idx="17">
                  <c:v>6.554490182917174</c:v>
                </c:pt>
                <c:pt idx="18">
                  <c:v>6.406822077302254</c:v>
                </c:pt>
                <c:pt idx="19">
                  <c:v>6.266205627122654</c:v>
                </c:pt>
                <c:pt idx="20">
                  <c:v>6.13204865511365</c:v>
                </c:pt>
                <c:pt idx="21">
                  <c:v>6.003826289774412</c:v>
                </c:pt>
                <c:pt idx="22">
                  <c:v>5.881071382002842</c:v>
                </c:pt>
                <c:pt idx="23">
                  <c:v>5.763366542358448</c:v>
                </c:pt>
                <c:pt idx="24">
                  <c:v>5.650337483976406</c:v>
                </c:pt>
                <c:pt idx="25">
                  <c:v>5.541647424868734</c:v>
                </c:pt>
                <c:pt idx="26">
                  <c:v>5.4369923555258</c:v>
                </c:pt>
                <c:pt idx="27">
                  <c:v>5.336097017704437</c:v>
                </c:pt>
                <c:pt idx="28">
                  <c:v>5.238711471166888</c:v>
                </c:pt>
                <c:pt idx="29">
                  <c:v>5.144608149173376</c:v>
                </c:pt>
                <c:pt idx="30">
                  <c:v>5.053579322382434</c:v>
                </c:pt>
                <c:pt idx="31">
                  <c:v>4.965434905698944</c:v>
                </c:pt>
                <c:pt idx="32">
                  <c:v>4.880000554440984</c:v>
                </c:pt>
                <c:pt idx="33">
                  <c:v>4.797116005657971</c:v>
                </c:pt>
                <c:pt idx="34">
                  <c:v>4.716633628043066</c:v>
                </c:pt>
                <c:pt idx="35">
                  <c:v>4.638417150038445</c:v>
                </c:pt>
                <c:pt idx="36">
                  <c:v>4.562340540737112</c:v>
                </c:pt>
                <c:pt idx="37">
                  <c:v>4.488287022274887</c:v>
                </c:pt>
                <c:pt idx="38">
                  <c:v>4.416148195764275</c:v>
                </c:pt>
                <c:pt idx="39">
                  <c:v>4.345823265591577</c:v>
                </c:pt>
                <c:pt idx="40">
                  <c:v>4.277218349192902</c:v>
                </c:pt>
                <c:pt idx="41">
                  <c:v>4.21024586133307</c:v>
                </c:pt>
                <c:pt idx="42">
                  <c:v>4.144823963504968</c:v>
                </c:pt>
                <c:pt idx="43">
                  <c:v>4.080876070402756</c:v>
                </c:pt>
                <c:pt idx="44">
                  <c:v>4.018330406546017</c:v>
                </c:pt>
                <c:pt idx="45">
                  <c:v>3.95711960708066</c:v>
                </c:pt>
                <c:pt idx="46">
                  <c:v>3.897180357585796</c:v>
                </c:pt>
                <c:pt idx="47">
                  <c:v>3.838453068398546</c:v>
                </c:pt>
                <c:pt idx="48">
                  <c:v>3.780881579550529</c:v>
                </c:pt>
                <c:pt idx="49">
                  <c:v>3.724412892907111</c:v>
                </c:pt>
                <c:pt idx="50">
                  <c:v>3.668996928526712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Elasticity!$K$2</c:f>
              <c:strCache>
                <c:ptCount val="1"/>
                <c:pt idx="0">
                  <c:v>Horizontal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20"/>
          </c:marker>
          <c:xVal>
            <c:numRef>
              <c:f>Elasticity!$L$2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Elasticity!$P$2</c:f>
              <c:numCache>
                <c:formatCode>_(* #,##0.00_);_(* \(#,##0.00\);_(* "-"??_);_(@_)</c:formatCode>
                <c:ptCount val="1"/>
                <c:pt idx="0">
                  <c:v>6.354889093022425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Elasticity!$K$3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20"/>
          </c:marker>
          <c:xVal>
            <c:numRef>
              <c:f>Elasticity!$L$3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Elasticity!$P$3</c:f>
              <c:numCache>
                <c:formatCode>_(* #,##0.00_);_(* \(#,##0.00\);_(* "-"??_);_(@_)</c:formatCode>
                <c:ptCount val="1"/>
                <c:pt idx="0">
                  <c:v>8.20412654142367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2307720"/>
        <c:axId val="-2122156328"/>
      </c:scatterChart>
      <c:valAx>
        <c:axId val="-212230772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156328"/>
        <c:crosses val="autoZero"/>
        <c:crossBetween val="midCat"/>
      </c:valAx>
      <c:valAx>
        <c:axId val="-212215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P-wave velocity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30772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Elasticity!$R$9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Elasticity!$R$10:$R$60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6.145667642268883</c:v>
                </c:pt>
                <c:pt idx="2">
                  <c:v>6.089082285281015</c:v>
                </c:pt>
                <c:pt idx="3">
                  <c:v>6.03196612926626</c:v>
                </c:pt>
                <c:pt idx="4">
                  <c:v>5.974303950445415</c:v>
                </c:pt>
                <c:pt idx="5">
                  <c:v>5.916079783099616</c:v>
                </c:pt>
                <c:pt idx="6">
                  <c:v>5.857276867938914</c:v>
                </c:pt>
                <c:pt idx="7">
                  <c:v>5.797877595757314</c:v>
                </c:pt>
                <c:pt idx="8">
                  <c:v>5.73786344583739</c:v>
                </c:pt>
                <c:pt idx="9">
                  <c:v>5.677214918493858</c:v>
                </c:pt>
                <c:pt idx="10">
                  <c:v>5.615911461059685</c:v>
                </c:pt>
                <c:pt idx="11">
                  <c:v>5.553931386518368</c:v>
                </c:pt>
                <c:pt idx="12">
                  <c:v>5.49125178386915</c:v>
                </c:pt>
                <c:pt idx="13">
                  <c:v>5.427848419174806</c:v>
                </c:pt>
                <c:pt idx="14">
                  <c:v>5.363695626080097</c:v>
                </c:pt>
                <c:pt idx="15">
                  <c:v>5.298766184398314</c:v>
                </c:pt>
                <c:pt idx="16">
                  <c:v>5.233031185136906</c:v>
                </c:pt>
                <c:pt idx="17">
                  <c:v>5.166459880063686</c:v>
                </c:pt>
                <c:pt idx="18">
                  <c:v>5.099019513592784</c:v>
                </c:pt>
                <c:pt idx="19">
                  <c:v>5.030675134382292</c:v>
                </c:pt>
                <c:pt idx="20">
                  <c:v>4.961389383568336</c:v>
                </c:pt>
                <c:pt idx="21">
                  <c:v>4.891122255993701</c:v>
                </c:pt>
                <c:pt idx="22">
                  <c:v>4.819830830098627</c:v>
                </c:pt>
                <c:pt idx="23">
                  <c:v>4.747468961295221</c:v>
                </c:pt>
                <c:pt idx="24">
                  <c:v>4.673986932604094</c:v>
                </c:pt>
                <c:pt idx="25">
                  <c:v>4.599331055038998</c:v>
                </c:pt>
                <c:pt idx="26">
                  <c:v>4.523443208612046</c:v>
                </c:pt>
                <c:pt idx="27">
                  <c:v>4.446260312805667</c:v>
                </c:pt>
                <c:pt idx="28">
                  <c:v>4.367713712793349</c:v>
                </c:pt>
                <c:pt idx="29">
                  <c:v>4.287728464422084</c:v>
                </c:pt>
                <c:pt idx="30">
                  <c:v>4.206222496766864</c:v>
                </c:pt>
                <c:pt idx="31">
                  <c:v>4.123105625617658</c:v>
                </c:pt>
                <c:pt idx="32">
                  <c:v>4.03827838412513</c:v>
                </c:pt>
                <c:pt idx="33">
                  <c:v>3.951630627397327</c:v>
                </c:pt>
                <c:pt idx="34">
                  <c:v>3.863039855227603</c:v>
                </c:pt>
                <c:pt idx="35">
                  <c:v>3.772369180073606</c:v>
                </c:pt>
                <c:pt idx="36">
                  <c:v>3.679464844031196</c:v>
                </c:pt>
                <c:pt idx="37">
                  <c:v>3.584153156068226</c:v>
                </c:pt>
                <c:pt idx="38">
                  <c:v>3.48623667496143</c:v>
                </c:pt>
                <c:pt idx="39">
                  <c:v>3.385489397640825</c:v>
                </c:pt>
                <c:pt idx="40">
                  <c:v>3.281650616569465</c:v>
                </c:pt>
                <c:pt idx="41">
                  <c:v>3.174416966455897</c:v>
                </c:pt>
                <c:pt idx="42">
                  <c:v>3.063431961806131</c:v>
                </c:pt>
                <c:pt idx="43">
                  <c:v>2.94827198411335</c:v>
                </c:pt>
                <c:pt idx="44">
                  <c:v>2.828427124746186</c:v>
                </c:pt>
                <c:pt idx="45">
                  <c:v>2.703274367816238</c:v>
                </c:pt>
                <c:pt idx="46">
                  <c:v>2.572038999584686</c:v>
                </c:pt>
                <c:pt idx="47">
                  <c:v>2.433737233777899</c:v>
                </c:pt>
                <c:pt idx="48">
                  <c:v>2.287087499587457</c:v>
                </c:pt>
                <c:pt idx="49">
                  <c:v>2.130366526788646</c:v>
                </c:pt>
                <c:pt idx="50">
                  <c:v>1.961161351381835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Elasticity!$S$9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Elasticity!$S$10:$S$60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5.709161420029025</c:v>
                </c:pt>
                <c:pt idx="2">
                  <c:v>5.317945372643963</c:v>
                </c:pt>
                <c:pt idx="3">
                  <c:v>4.997501873438865</c:v>
                </c:pt>
                <c:pt idx="4">
                  <c:v>4.728779924109588</c:v>
                </c:pt>
                <c:pt idx="5">
                  <c:v>4.499212706658474</c:v>
                </c:pt>
                <c:pt idx="6">
                  <c:v>4.300130725961132</c:v>
                </c:pt>
                <c:pt idx="7">
                  <c:v>4.125333907726531</c:v>
                </c:pt>
                <c:pt idx="8">
                  <c:v>3.970255105026774</c:v>
                </c:pt>
                <c:pt idx="9">
                  <c:v>3.83144574697823</c:v>
                </c:pt>
                <c:pt idx="10">
                  <c:v>3.706246583305505</c:v>
                </c:pt>
                <c:pt idx="11">
                  <c:v>3.592569627817615</c:v>
                </c:pt>
                <c:pt idx="12">
                  <c:v>3.488749479522225</c:v>
                </c:pt>
                <c:pt idx="13">
                  <c:v>3.393439358100763</c:v>
                </c:pt>
                <c:pt idx="14">
                  <c:v>3.305536783424655</c:v>
                </c:pt>
                <c:pt idx="15">
                  <c:v>3.224129401095804</c:v>
                </c:pt>
                <c:pt idx="16">
                  <c:v>3.148454802712975</c:v>
                </c:pt>
                <c:pt idx="17">
                  <c:v>3.077870259668898</c:v>
                </c:pt>
                <c:pt idx="18">
                  <c:v>3.011829603693342</c:v>
                </c:pt>
                <c:pt idx="19">
                  <c:v>2.949865341720654</c:v>
                </c:pt>
                <c:pt idx="20">
                  <c:v>2.8915746598312</c:v>
                </c:pt>
                <c:pt idx="21">
                  <c:v>2.836608354792893</c:v>
                </c:pt>
                <c:pt idx="22">
                  <c:v>2.784661995963205</c:v>
                </c:pt>
                <c:pt idx="23">
                  <c:v>2.735468805151485</c:v>
                </c:pt>
                <c:pt idx="24">
                  <c:v>2.68879387323952</c:v>
                </c:pt>
                <c:pt idx="25">
                  <c:v>2.644429426739724</c:v>
                </c:pt>
                <c:pt idx="26">
                  <c:v>2.602190926213531</c:v>
                </c:pt>
                <c:pt idx="27">
                  <c:v>2.56191382912059</c:v>
                </c:pt>
                <c:pt idx="28">
                  <c:v>2.523450887386043</c:v>
                </c:pt>
                <c:pt idx="29">
                  <c:v>2.486669878341036</c:v>
                </c:pt>
                <c:pt idx="30">
                  <c:v>2.451451689227299</c:v>
                </c:pt>
                <c:pt idx="31">
                  <c:v>2.417688691948584</c:v>
                </c:pt>
                <c:pt idx="32">
                  <c:v>2.385283357484777</c:v>
                </c:pt>
                <c:pt idx="33">
                  <c:v>2.354147069291296</c:v>
                </c:pt>
                <c:pt idx="34">
                  <c:v>2.324199102770069</c:v>
                </c:pt>
                <c:pt idx="35">
                  <c:v>2.295365744024442</c:v>
                </c:pt>
                <c:pt idx="36">
                  <c:v>2.267579525975392</c:v>
                </c:pt>
                <c:pt idx="37">
                  <c:v>2.240778563803752</c:v>
                </c:pt>
                <c:pt idx="38">
                  <c:v>2.214905974807293</c:v>
                </c:pt>
                <c:pt idx="39">
                  <c:v>2.189909370286162</c:v>
                </c:pt>
                <c:pt idx="40">
                  <c:v>2.165740409121049</c:v>
                </c:pt>
                <c:pt idx="41">
                  <c:v>2.142354404382789</c:v>
                </c:pt>
                <c:pt idx="42">
                  <c:v>2.119709975685552</c:v>
                </c:pt>
                <c:pt idx="43">
                  <c:v>2.097768741127471</c:v>
                </c:pt>
                <c:pt idx="44">
                  <c:v>2.07649504359913</c:v>
                </c:pt>
                <c:pt idx="45">
                  <c:v>2.055855707018648</c:v>
                </c:pt>
                <c:pt idx="46">
                  <c:v>2.035819818701425</c:v>
                </c:pt>
                <c:pt idx="47">
                  <c:v>2.016358534616387</c:v>
                </c:pt>
                <c:pt idx="48">
                  <c:v>1.997444904737674</c:v>
                </c:pt>
                <c:pt idx="49">
                  <c:v>1.979053716086207</c:v>
                </c:pt>
                <c:pt idx="50">
                  <c:v>1.96116135138184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Elasticity!$T$9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Elasticity!$T$10:$T$60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5.931431315002248</c:v>
                </c:pt>
                <c:pt idx="2">
                  <c:v>5.71653155608138</c:v>
                </c:pt>
                <c:pt idx="3">
                  <c:v>5.538936737300777</c:v>
                </c:pt>
                <c:pt idx="4">
                  <c:v>5.387655671206613</c:v>
                </c:pt>
                <c:pt idx="5">
                  <c:v>5.255611999556144</c:v>
                </c:pt>
                <c:pt idx="6">
                  <c:v>5.138035449860546</c:v>
                </c:pt>
                <c:pt idx="7">
                  <c:v>5.031588440324926</c:v>
                </c:pt>
                <c:pt idx="8">
                  <c:v>4.933862712017232</c:v>
                </c:pt>
                <c:pt idx="9">
                  <c:v>4.843074733204454</c:v>
                </c:pt>
                <c:pt idx="10">
                  <c:v>4.757873751725936</c:v>
                </c:pt>
                <c:pt idx="11">
                  <c:v>4.677216606961422</c:v>
                </c:pt>
                <c:pt idx="12">
                  <c:v>4.600283637163732</c:v>
                </c:pt>
                <c:pt idx="13">
                  <c:v>4.526420723852664</c:v>
                </c:pt>
                <c:pt idx="14">
                  <c:v>4.45509843863209</c:v>
                </c:pt>
                <c:pt idx="15">
                  <c:v>4.385882663269359</c:v>
                </c:pt>
                <c:pt idx="16">
                  <c:v>4.31841307828129</c:v>
                </c:pt>
                <c:pt idx="17">
                  <c:v>4.252387154743908</c:v>
                </c:pt>
                <c:pt idx="18">
                  <c:v>4.187548063108266</c:v>
                </c:pt>
                <c:pt idx="19">
                  <c:v>4.123675414116454</c:v>
                </c:pt>
                <c:pt idx="20">
                  <c:v>4.060578076380414</c:v>
                </c:pt>
                <c:pt idx="21">
                  <c:v>3.998088535885477</c:v>
                </c:pt>
                <c:pt idx="22">
                  <c:v>3.936058413091134</c:v>
                </c:pt>
                <c:pt idx="23">
                  <c:v>3.874354857419388</c:v>
                </c:pt>
                <c:pt idx="24">
                  <c:v>3.812857612009935</c:v>
                </c:pt>
                <c:pt idx="25">
                  <c:v>3.751456593568232</c:v>
                </c:pt>
                <c:pt idx="26">
                  <c:v>3.69004986944665</c:v>
                </c:pt>
                <c:pt idx="27">
                  <c:v>3.62854194112939</c:v>
                </c:pt>
                <c:pt idx="28">
                  <c:v>3.566842262980834</c:v>
                </c:pt>
                <c:pt idx="29">
                  <c:v>3.504863939474968</c:v>
                </c:pt>
                <c:pt idx="30">
                  <c:v>3.442522554532</c:v>
                </c:pt>
                <c:pt idx="31">
                  <c:v>3.37973509399598</c:v>
                </c:pt>
                <c:pt idx="32">
                  <c:v>3.316418927336091</c:v>
                </c:pt>
                <c:pt idx="33">
                  <c:v>3.252490817760858</c:v>
                </c:pt>
                <c:pt idx="34">
                  <c:v>3.187865931339812</c:v>
                </c:pt>
                <c:pt idx="35">
                  <c:v>3.122456815522841</c:v>
                </c:pt>
                <c:pt idx="36">
                  <c:v>3.056172315584013</c:v>
                </c:pt>
                <c:pt idx="37">
                  <c:v>2.988916393791923</c:v>
                </c:pt>
                <c:pt idx="38">
                  <c:v>2.920586810136207</c:v>
                </c:pt>
                <c:pt idx="39">
                  <c:v>2.851073614588509</c:v>
                </c:pt>
                <c:pt idx="40">
                  <c:v>2.780257388168455</c:v>
                </c:pt>
                <c:pt idx="41">
                  <c:v>2.708007152030934</c:v>
                </c:pt>
                <c:pt idx="42">
                  <c:v>2.634177838115358</c:v>
                </c:pt>
                <c:pt idx="43">
                  <c:v>2.558607178091159</c:v>
                </c:pt>
                <c:pt idx="44">
                  <c:v>2.4811118138943</c:v>
                </c:pt>
                <c:pt idx="45">
                  <c:v>2.401482354273443</c:v>
                </c:pt>
                <c:pt idx="46">
                  <c:v>2.319476983028943</c:v>
                </c:pt>
                <c:pt idx="47">
                  <c:v>2.234813041755086</c:v>
                </c:pt>
                <c:pt idx="48">
                  <c:v>2.147155720742175</c:v>
                </c:pt>
                <c:pt idx="49">
                  <c:v>2.056102520500394</c:v>
                </c:pt>
                <c:pt idx="50">
                  <c:v>1.961161351381837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Elasticity!$U$9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Elasticity!$U$10:$U$60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6.060567966597482</c:v>
                </c:pt>
                <c:pt idx="2">
                  <c:v>5.922612597091532</c:v>
                </c:pt>
                <c:pt idx="3">
                  <c:v>5.787797475179604</c:v>
                </c:pt>
                <c:pt idx="4">
                  <c:v>5.656051120099574</c:v>
                </c:pt>
                <c:pt idx="5">
                  <c:v>5.527303678190107</c:v>
                </c:pt>
                <c:pt idx="6">
                  <c:v>5.40148688585333</c:v>
                </c:pt>
                <c:pt idx="7">
                  <c:v>5.278534033360565</c:v>
                </c:pt>
                <c:pt idx="8">
                  <c:v>5.158379929481946</c:v>
                </c:pt>
                <c:pt idx="9">
                  <c:v>5.040960866921167</c:v>
                </c:pt>
                <c:pt idx="10">
                  <c:v>4.926214588537036</c:v>
                </c:pt>
                <c:pt idx="11">
                  <c:v>4.814080254333906</c:v>
                </c:pt>
                <c:pt idx="12">
                  <c:v>4.704498409203508</c:v>
                </c:pt>
                <c:pt idx="13">
                  <c:v>4.597410951401068</c:v>
                </c:pt>
                <c:pt idx="14">
                  <c:v>4.49276110173899</c:v>
                </c:pt>
                <c:pt idx="15">
                  <c:v>4.390493373481776</c:v>
                </c:pt>
                <c:pt idx="16">
                  <c:v>4.290553542926233</c:v>
                </c:pt>
                <c:pt idx="17">
                  <c:v>4.192888620651339</c:v>
                </c:pt>
                <c:pt idx="18">
                  <c:v>4.097446823422556</c:v>
                </c:pt>
                <c:pt idx="19">
                  <c:v>4.004177546735674</c:v>
                </c:pt>
                <c:pt idx="20">
                  <c:v>3.913031337985625</c:v>
                </c:pt>
                <c:pt idx="21">
                  <c:v>3.82395987024607</c:v>
                </c:pt>
                <c:pt idx="22">
                  <c:v>3.736915916645812</c:v>
                </c:pt>
                <c:pt idx="23">
                  <c:v>3.651853325328489</c:v>
                </c:pt>
                <c:pt idx="24">
                  <c:v>3.568726994982249</c:v>
                </c:pt>
                <c:pt idx="25">
                  <c:v>3.487492850926433</c:v>
                </c:pt>
                <c:pt idx="26">
                  <c:v>3.408107821742606</c:v>
                </c:pt>
                <c:pt idx="27">
                  <c:v>3.330529816437505</c:v>
                </c:pt>
                <c:pt idx="28">
                  <c:v>3.254717702125853</c:v>
                </c:pt>
                <c:pt idx="29">
                  <c:v>3.180631282221151</c:v>
                </c:pt>
                <c:pt idx="30">
                  <c:v>3.108231275122914</c:v>
                </c:pt>
                <c:pt idx="31">
                  <c:v>3.037479293389052</c:v>
                </c:pt>
                <c:pt idx="32">
                  <c:v>2.968337823382336</c:v>
                </c:pt>
                <c:pt idx="33">
                  <c:v>2.900770205380175</c:v>
                </c:pt>
                <c:pt idx="34">
                  <c:v>2.834740614137138</c:v>
                </c:pt>
                <c:pt idx="35">
                  <c:v>2.770214039889945</c:v>
                </c:pt>
                <c:pt idx="36">
                  <c:v>2.70715626979482</c:v>
                </c:pt>
                <c:pt idx="37">
                  <c:v>2.645533869787388</c:v>
                </c:pt>
                <c:pt idx="38">
                  <c:v>2.585314166855498</c:v>
                </c:pt>
                <c:pt idx="39">
                  <c:v>2.526465231715555</c:v>
                </c:pt>
                <c:pt idx="40">
                  <c:v>2.468955861883187</c:v>
                </c:pt>
                <c:pt idx="41">
                  <c:v>2.412755565129284</c:v>
                </c:pt>
                <c:pt idx="42">
                  <c:v>2.357834543312608</c:v>
                </c:pt>
                <c:pt idx="43">
                  <c:v>2.304163676580426</c:v>
                </c:pt>
                <c:pt idx="44">
                  <c:v>2.251714507928779</c:v>
                </c:pt>
                <c:pt idx="45">
                  <c:v>2.200459228114201</c:v>
                </c:pt>
                <c:pt idx="46">
                  <c:v>2.15037066090889</c:v>
                </c:pt>
                <c:pt idx="47">
                  <c:v>2.101422248691513</c:v>
                </c:pt>
                <c:pt idx="48">
                  <c:v>2.053588038366005</c:v>
                </c:pt>
                <c:pt idx="49">
                  <c:v>2.006842667600889</c:v>
                </c:pt>
                <c:pt idx="50">
                  <c:v>1.961161351381839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Elasticity!$V$9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Elasticity!$V$10:$V$60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6.104744426205229</c:v>
                </c:pt>
                <c:pt idx="2">
                  <c:v>6.009079513076315</c:v>
                </c:pt>
                <c:pt idx="3">
                  <c:v>5.914679840449232</c:v>
                </c:pt>
                <c:pt idx="4">
                  <c:v>5.821485653203134</c:v>
                </c:pt>
                <c:pt idx="5">
                  <c:v>5.729439401000036</c:v>
                </c:pt>
                <c:pt idx="6">
                  <c:v>5.638485559722424</c:v>
                </c:pt>
                <c:pt idx="7">
                  <c:v>5.548570462767804</c:v>
                </c:pt>
                <c:pt idx="8">
                  <c:v>5.459642140991687</c:v>
                </c:pt>
                <c:pt idx="9">
                  <c:v>5.371650170167523</c:v>
                </c:pt>
                <c:pt idx="10">
                  <c:v>5.284545524894479</c:v>
                </c:pt>
                <c:pt idx="11">
                  <c:v>5.198280437932325</c:v>
                </c:pt>
                <c:pt idx="12">
                  <c:v>5.112808263977652</c:v>
                </c:pt>
                <c:pt idx="13">
                  <c:v>5.028083346917274</c:v>
                </c:pt>
                <c:pt idx="14">
                  <c:v>4.94406088960297</c:v>
                </c:pt>
                <c:pt idx="15">
                  <c:v>4.860696825186037</c:v>
                </c:pt>
                <c:pt idx="16">
                  <c:v>4.777947689029955</c:v>
                </c:pt>
                <c:pt idx="17">
                  <c:v>4.695770490183226</c:v>
                </c:pt>
                <c:pt idx="18">
                  <c:v>4.61412258134079</c:v>
                </c:pt>
                <c:pt idx="19">
                  <c:v>4.532961526148841</c:v>
                </c:pt>
                <c:pt idx="20">
                  <c:v>4.452244962611623</c:v>
                </c:pt>
                <c:pt idx="21">
                  <c:v>4.371930461235906</c:v>
                </c:pt>
                <c:pt idx="22">
                  <c:v>4.291975376394759</c:v>
                </c:pt>
                <c:pt idx="23">
                  <c:v>4.212336689200612</c:v>
                </c:pt>
                <c:pt idx="24">
                  <c:v>4.132970839940791</c:v>
                </c:pt>
                <c:pt idx="25">
                  <c:v>4.053833547836716</c:v>
                </c:pt>
                <c:pt idx="26">
                  <c:v>3.974879615528164</c:v>
                </c:pt>
                <c:pt idx="27">
                  <c:v>3.896062715240096</c:v>
                </c:pt>
                <c:pt idx="28">
                  <c:v>3.817335153040561</c:v>
                </c:pt>
                <c:pt idx="29">
                  <c:v>3.738647606916895</c:v>
                </c:pt>
                <c:pt idx="30">
                  <c:v>3.659948833548218</c:v>
                </c:pt>
                <c:pt idx="31">
                  <c:v>3.581185337588384</c:v>
                </c:pt>
                <c:pt idx="32">
                  <c:v>3.502300995932853</c:v>
                </c:pt>
                <c:pt idx="33">
                  <c:v>3.423236627742653</c:v>
                </c:pt>
                <c:pt idx="34">
                  <c:v>3.343929498826606</c:v>
                </c:pt>
                <c:pt idx="35">
                  <c:v>3.264312746186862</c:v>
                </c:pt>
                <c:pt idx="36">
                  <c:v>3.184314704902786</c:v>
                </c:pt>
                <c:pt idx="37">
                  <c:v>3.103858114772024</c:v>
                </c:pt>
                <c:pt idx="38">
                  <c:v>3.022859177833988</c:v>
                </c:pt>
                <c:pt idx="39">
                  <c:v>2.941226429482771</c:v>
                </c:pt>
                <c:pt idx="40">
                  <c:v>2.858859374484326</c:v>
                </c:pt>
                <c:pt idx="41">
                  <c:v>2.775646823598888</c:v>
                </c:pt>
                <c:pt idx="42">
                  <c:v>2.691464844811123</c:v>
                </c:pt>
                <c:pt idx="43">
                  <c:v>2.60617421255498</c:v>
                </c:pt>
                <c:pt idx="44">
                  <c:v>2.519617194397221</c:v>
                </c:pt>
                <c:pt idx="45">
                  <c:v>2.431613450457423</c:v>
                </c:pt>
                <c:pt idx="46">
                  <c:v>2.34195472510808</c:v>
                </c:pt>
                <c:pt idx="47">
                  <c:v>2.250397864414535</c:v>
                </c:pt>
                <c:pt idx="48">
                  <c:v>2.156655464068765</c:v>
                </c:pt>
                <c:pt idx="49">
                  <c:v>2.060383083960658</c:v>
                </c:pt>
                <c:pt idx="50">
                  <c:v>1.961161351381837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Elasticity!$W$9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Elasticity!$W$10:$W$60</c:f>
              <c:numCache>
                <c:formatCode>_(* #,##0.00_);_(* \(#,##0.00\);_(* "-"??_);_(@_)</c:formatCode>
                <c:ptCount val="51"/>
                <c:pt idx="0">
                  <c:v>6.201736729460423</c:v>
                </c:pt>
                <c:pt idx="1">
                  <c:v>5.923773553859812</c:v>
                </c:pt>
                <c:pt idx="2">
                  <c:v>5.67572759012431</c:v>
                </c:pt>
                <c:pt idx="3">
                  <c:v>5.452432574458943</c:v>
                </c:pt>
                <c:pt idx="4">
                  <c:v>5.249892836565079</c:v>
                </c:pt>
                <c:pt idx="5">
                  <c:v>5.064962601426209</c:v>
                </c:pt>
                <c:pt idx="6">
                  <c:v>4.895126571493672</c:v>
                </c:pt>
                <c:pt idx="7">
                  <c:v>4.738346027563106</c:v>
                </c:pt>
                <c:pt idx="8">
                  <c:v>4.592948509446872</c:v>
                </c:pt>
                <c:pt idx="9">
                  <c:v>4.45754720077605</c:v>
                </c:pt>
                <c:pt idx="10">
                  <c:v>4.33098100315669</c:v>
                </c:pt>
                <c:pt idx="11">
                  <c:v>4.212269301657154</c:v>
                </c:pt>
                <c:pt idx="12">
                  <c:v>4.100577344864186</c:v>
                </c:pt>
                <c:pt idx="13">
                  <c:v>3.995189414976273</c:v>
                </c:pt>
                <c:pt idx="14">
                  <c:v>3.895487796775285</c:v>
                </c:pt>
                <c:pt idx="15">
                  <c:v>3.800936119512583</c:v>
                </c:pt>
                <c:pt idx="16">
                  <c:v>3.711066035711128</c:v>
                </c:pt>
                <c:pt idx="17">
                  <c:v>3.625466474211981</c:v>
                </c:pt>
                <c:pt idx="18">
                  <c:v>3.543774899153248</c:v>
                </c:pt>
                <c:pt idx="19">
                  <c:v>3.46567014662639</c:v>
                </c:pt>
                <c:pt idx="20">
                  <c:v>3.390866512928814</c:v>
                </c:pt>
                <c:pt idx="21">
                  <c:v>3.319108843723494</c:v>
                </c:pt>
                <c:pt idx="22">
                  <c:v>3.250168429638771</c:v>
                </c:pt>
                <c:pt idx="23">
                  <c:v>3.183839556184736</c:v>
                </c:pt>
                <c:pt idx="24">
                  <c:v>3.119936588048475</c:v>
                </c:pt>
                <c:pt idx="25">
                  <c:v>3.058291492508006</c:v>
                </c:pt>
                <c:pt idx="26">
                  <c:v>2.998751725779559</c:v>
                </c:pt>
                <c:pt idx="27">
                  <c:v>2.941178420969862</c:v>
                </c:pt>
                <c:pt idx="28">
                  <c:v>2.885444827960433</c:v>
                </c:pt>
                <c:pt idx="29">
                  <c:v>2.831434964756722</c:v>
                </c:pt>
                <c:pt idx="30">
                  <c:v>2.779042447152781</c:v>
                </c:pt>
                <c:pt idx="31">
                  <c:v>2.728169469414638</c:v>
                </c:pt>
                <c:pt idx="32">
                  <c:v>2.678725913393149</c:v>
                </c:pt>
                <c:pt idx="33">
                  <c:v>2.630628567284371</c:v>
                </c:pt>
                <c:pt idx="34">
                  <c:v>2.583800438350798</c:v>
                </c:pt>
                <c:pt idx="35">
                  <c:v>2.538170146445601</c:v>
                </c:pt>
                <c:pt idx="36">
                  <c:v>2.493671387257701</c:v>
                </c:pt>
                <c:pt idx="37">
                  <c:v>2.450242455907003</c:v>
                </c:pt>
                <c:pt idx="38">
                  <c:v>2.40782582293619</c:v>
                </c:pt>
                <c:pt idx="39">
                  <c:v>2.366367755923685</c:v>
                </c:pt>
                <c:pt idx="40">
                  <c:v>2.325817980925639</c:v>
                </c:pt>
                <c:pt idx="41">
                  <c:v>2.286129378778487</c:v>
                </c:pt>
                <c:pt idx="42">
                  <c:v>2.247257711985935</c:v>
                </c:pt>
                <c:pt idx="43">
                  <c:v>2.209161378498105</c:v>
                </c:pt>
                <c:pt idx="44">
                  <c:v>2.171801189184488</c:v>
                </c:pt>
                <c:pt idx="45">
                  <c:v>2.135140166221356</c:v>
                </c:pt>
                <c:pt idx="46">
                  <c:v>2.099143359970729</c:v>
                </c:pt>
                <c:pt idx="47">
                  <c:v>2.063777682231862</c:v>
                </c:pt>
                <c:pt idx="48">
                  <c:v>2.029011754005944</c:v>
                </c:pt>
                <c:pt idx="49">
                  <c:v>1.994815766136913</c:v>
                </c:pt>
                <c:pt idx="50">
                  <c:v>1.961161351381839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Elasticity!$K$2</c:f>
              <c:strCache>
                <c:ptCount val="1"/>
                <c:pt idx="0">
                  <c:v>Horizontal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20"/>
          </c:marker>
          <c:xVal>
            <c:numRef>
              <c:f>Elasticity!$L$2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Elasticity!$Q$2</c:f>
              <c:numCache>
                <c:formatCode>_(* #,##0.00_);_(* \(#,##0.00\);_(* "-"??_);_(@_)</c:formatCode>
                <c:ptCount val="1"/>
                <c:pt idx="0">
                  <c:v>3.396831102433787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Elasticity!$K$3</c:f>
              <c:strCache>
                <c:ptCount val="1"/>
                <c:pt idx="0">
                  <c:v>Vertical</c:v>
                </c:pt>
              </c:strCache>
            </c:strRef>
          </c:tx>
          <c:marker>
            <c:symbol val="square"/>
            <c:size val="20"/>
          </c:marker>
          <c:xVal>
            <c:numRef>
              <c:f>Elasticity!$L$3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Elasticity!$Q$3</c:f>
              <c:numCache>
                <c:formatCode>_(* #,##0.00_);_(* \(#,##0.00\);_(* "-"??_);_(@_)</c:formatCode>
                <c:ptCount val="1"/>
                <c:pt idx="0">
                  <c:v>4.385290096535145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7030920"/>
        <c:axId val="-2121587400"/>
      </c:scatterChart>
      <c:valAx>
        <c:axId val="2037030920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587400"/>
        <c:crosses val="autoZero"/>
        <c:crossBetween val="midCat"/>
      </c:valAx>
      <c:valAx>
        <c:axId val="-2121587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S-wave velocity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7030920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Elasticity!$Y$9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Elasticity!$Y$10:$Y$60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1.87082869338697</c:v>
                </c:pt>
                <c:pt idx="2">
                  <c:v>1.870828693386971</c:v>
                </c:pt>
                <c:pt idx="3">
                  <c:v>1.87082869338697</c:v>
                </c:pt>
                <c:pt idx="4">
                  <c:v>1.870828693386971</c:v>
                </c:pt>
                <c:pt idx="5">
                  <c:v>1.870828693386971</c:v>
                </c:pt>
                <c:pt idx="6">
                  <c:v>1.870828693386971</c:v>
                </c:pt>
                <c:pt idx="7">
                  <c:v>1.87082869338697</c:v>
                </c:pt>
                <c:pt idx="8">
                  <c:v>1.870828693386971</c:v>
                </c:pt>
                <c:pt idx="9">
                  <c:v>1.870828693386971</c:v>
                </c:pt>
                <c:pt idx="10">
                  <c:v>1.870828693386971</c:v>
                </c:pt>
                <c:pt idx="11">
                  <c:v>1.87082869338697</c:v>
                </c:pt>
                <c:pt idx="12">
                  <c:v>1.870828693386971</c:v>
                </c:pt>
                <c:pt idx="13">
                  <c:v>1.870828693386971</c:v>
                </c:pt>
                <c:pt idx="14">
                  <c:v>1.87082869338697</c:v>
                </c:pt>
                <c:pt idx="15">
                  <c:v>1.870828693386971</c:v>
                </c:pt>
                <c:pt idx="16">
                  <c:v>1.87082869338697</c:v>
                </c:pt>
                <c:pt idx="17">
                  <c:v>1.870828693386971</c:v>
                </c:pt>
                <c:pt idx="18">
                  <c:v>1.870828693386971</c:v>
                </c:pt>
                <c:pt idx="19">
                  <c:v>1.870828693386971</c:v>
                </c:pt>
                <c:pt idx="20">
                  <c:v>1.870828693386971</c:v>
                </c:pt>
                <c:pt idx="21">
                  <c:v>1.87082869338697</c:v>
                </c:pt>
                <c:pt idx="22">
                  <c:v>1.870828693386971</c:v>
                </c:pt>
                <c:pt idx="23">
                  <c:v>1.870828693386971</c:v>
                </c:pt>
                <c:pt idx="24">
                  <c:v>1.87082869338697</c:v>
                </c:pt>
                <c:pt idx="25">
                  <c:v>1.87082869338697</c:v>
                </c:pt>
                <c:pt idx="26">
                  <c:v>1.87082869338697</c:v>
                </c:pt>
                <c:pt idx="27">
                  <c:v>1.870828693386971</c:v>
                </c:pt>
                <c:pt idx="28">
                  <c:v>1.87082869338697</c:v>
                </c:pt>
                <c:pt idx="29">
                  <c:v>1.87082869338697</c:v>
                </c:pt>
                <c:pt idx="30">
                  <c:v>1.870828693386971</c:v>
                </c:pt>
                <c:pt idx="31">
                  <c:v>1.870828693386971</c:v>
                </c:pt>
                <c:pt idx="32">
                  <c:v>1.870828693386971</c:v>
                </c:pt>
                <c:pt idx="33">
                  <c:v>1.870828693386971</c:v>
                </c:pt>
                <c:pt idx="34">
                  <c:v>1.870828693386971</c:v>
                </c:pt>
                <c:pt idx="35">
                  <c:v>1.870828693386971</c:v>
                </c:pt>
                <c:pt idx="36">
                  <c:v>1.870828693386971</c:v>
                </c:pt>
                <c:pt idx="37">
                  <c:v>1.870828693386971</c:v>
                </c:pt>
                <c:pt idx="38">
                  <c:v>1.870828693386971</c:v>
                </c:pt>
                <c:pt idx="39">
                  <c:v>1.870828693386971</c:v>
                </c:pt>
                <c:pt idx="40">
                  <c:v>1.87082869338697</c:v>
                </c:pt>
                <c:pt idx="41">
                  <c:v>1.87082869338697</c:v>
                </c:pt>
                <c:pt idx="42">
                  <c:v>1.87082869338697</c:v>
                </c:pt>
                <c:pt idx="43">
                  <c:v>1.870828693386971</c:v>
                </c:pt>
                <c:pt idx="44">
                  <c:v>1.87082869338697</c:v>
                </c:pt>
                <c:pt idx="45">
                  <c:v>1.870828693386971</c:v>
                </c:pt>
                <c:pt idx="46">
                  <c:v>1.870828693386971</c:v>
                </c:pt>
                <c:pt idx="47">
                  <c:v>1.870828693386971</c:v>
                </c:pt>
                <c:pt idx="48">
                  <c:v>1.87082869338697</c:v>
                </c:pt>
                <c:pt idx="49">
                  <c:v>1.870828693386971</c:v>
                </c:pt>
                <c:pt idx="50">
                  <c:v>1.87082869338697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Elasticity!$Z$9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Elasticity!$Z$10:$Z$60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1.870828693386971</c:v>
                </c:pt>
                <c:pt idx="2">
                  <c:v>1.870828693386971</c:v>
                </c:pt>
                <c:pt idx="3">
                  <c:v>1.870828693386971</c:v>
                </c:pt>
                <c:pt idx="4">
                  <c:v>1.870828693386971</c:v>
                </c:pt>
                <c:pt idx="5">
                  <c:v>1.870828693386971</c:v>
                </c:pt>
                <c:pt idx="6">
                  <c:v>1.870828693386971</c:v>
                </c:pt>
                <c:pt idx="7">
                  <c:v>1.87082869338697</c:v>
                </c:pt>
                <c:pt idx="8">
                  <c:v>1.870828693386971</c:v>
                </c:pt>
                <c:pt idx="9">
                  <c:v>1.870828693386971</c:v>
                </c:pt>
                <c:pt idx="10">
                  <c:v>1.87082869338697</c:v>
                </c:pt>
                <c:pt idx="11">
                  <c:v>1.870828693386971</c:v>
                </c:pt>
                <c:pt idx="12">
                  <c:v>1.87082869338697</c:v>
                </c:pt>
                <c:pt idx="13">
                  <c:v>1.870828693386971</c:v>
                </c:pt>
                <c:pt idx="14">
                  <c:v>1.870828693386971</c:v>
                </c:pt>
                <c:pt idx="15">
                  <c:v>1.870828693386971</c:v>
                </c:pt>
                <c:pt idx="16">
                  <c:v>1.870828693386971</c:v>
                </c:pt>
                <c:pt idx="17">
                  <c:v>1.870828693386971</c:v>
                </c:pt>
                <c:pt idx="18">
                  <c:v>1.870828693386971</c:v>
                </c:pt>
                <c:pt idx="19">
                  <c:v>1.870828693386971</c:v>
                </c:pt>
                <c:pt idx="20">
                  <c:v>1.87082869338697</c:v>
                </c:pt>
                <c:pt idx="21">
                  <c:v>1.870828693386971</c:v>
                </c:pt>
                <c:pt idx="22">
                  <c:v>1.870828693386971</c:v>
                </c:pt>
                <c:pt idx="23">
                  <c:v>1.87082869338697</c:v>
                </c:pt>
                <c:pt idx="24">
                  <c:v>1.870828693386971</c:v>
                </c:pt>
                <c:pt idx="25">
                  <c:v>1.870828693386971</c:v>
                </c:pt>
                <c:pt idx="26">
                  <c:v>1.87082869338697</c:v>
                </c:pt>
                <c:pt idx="27">
                  <c:v>1.870828693386971</c:v>
                </c:pt>
                <c:pt idx="28">
                  <c:v>1.87082869338697</c:v>
                </c:pt>
                <c:pt idx="29">
                  <c:v>1.87082869338697</c:v>
                </c:pt>
                <c:pt idx="30">
                  <c:v>1.870828693386971</c:v>
                </c:pt>
                <c:pt idx="31">
                  <c:v>1.87082869338697</c:v>
                </c:pt>
                <c:pt idx="32">
                  <c:v>1.870828693386971</c:v>
                </c:pt>
                <c:pt idx="33">
                  <c:v>1.870828693386971</c:v>
                </c:pt>
                <c:pt idx="34">
                  <c:v>1.870828693386971</c:v>
                </c:pt>
                <c:pt idx="35">
                  <c:v>1.870828693386971</c:v>
                </c:pt>
                <c:pt idx="36">
                  <c:v>1.870828693386971</c:v>
                </c:pt>
                <c:pt idx="37">
                  <c:v>1.870828693386971</c:v>
                </c:pt>
                <c:pt idx="38">
                  <c:v>1.870828693386971</c:v>
                </c:pt>
                <c:pt idx="39">
                  <c:v>1.870828693386971</c:v>
                </c:pt>
                <c:pt idx="40">
                  <c:v>1.87082869338697</c:v>
                </c:pt>
                <c:pt idx="41">
                  <c:v>1.87082869338697</c:v>
                </c:pt>
                <c:pt idx="42">
                  <c:v>1.870828693386971</c:v>
                </c:pt>
                <c:pt idx="43">
                  <c:v>1.870828693386971</c:v>
                </c:pt>
                <c:pt idx="44">
                  <c:v>1.870828693386971</c:v>
                </c:pt>
                <c:pt idx="45">
                  <c:v>1.870828693386971</c:v>
                </c:pt>
                <c:pt idx="46">
                  <c:v>1.87082869338697</c:v>
                </c:pt>
                <c:pt idx="47">
                  <c:v>1.870828693386971</c:v>
                </c:pt>
                <c:pt idx="48">
                  <c:v>1.87082869338697</c:v>
                </c:pt>
                <c:pt idx="49">
                  <c:v>1.870828693386971</c:v>
                </c:pt>
                <c:pt idx="50">
                  <c:v>1.870828693386971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Elasticity!$AA$9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Elasticity!$AA$10:$AA$60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1.87082869338697</c:v>
                </c:pt>
                <c:pt idx="2">
                  <c:v>1.87082869338697</c:v>
                </c:pt>
                <c:pt idx="3">
                  <c:v>1.87082869338697</c:v>
                </c:pt>
                <c:pt idx="4">
                  <c:v>1.87082869338697</c:v>
                </c:pt>
                <c:pt idx="5">
                  <c:v>1.87082869338697</c:v>
                </c:pt>
                <c:pt idx="6">
                  <c:v>1.870828693386971</c:v>
                </c:pt>
                <c:pt idx="7">
                  <c:v>1.87082869338697</c:v>
                </c:pt>
                <c:pt idx="8">
                  <c:v>1.870828693386971</c:v>
                </c:pt>
                <c:pt idx="9">
                  <c:v>1.870828693386971</c:v>
                </c:pt>
                <c:pt idx="10">
                  <c:v>1.87082869338697</c:v>
                </c:pt>
                <c:pt idx="11">
                  <c:v>1.87082869338697</c:v>
                </c:pt>
                <c:pt idx="12">
                  <c:v>1.870828693386971</c:v>
                </c:pt>
                <c:pt idx="13">
                  <c:v>1.870828693386971</c:v>
                </c:pt>
                <c:pt idx="14">
                  <c:v>1.87082869338697</c:v>
                </c:pt>
                <c:pt idx="15">
                  <c:v>1.87082869338697</c:v>
                </c:pt>
                <c:pt idx="16">
                  <c:v>1.87082869338697</c:v>
                </c:pt>
                <c:pt idx="17">
                  <c:v>1.870828693386971</c:v>
                </c:pt>
                <c:pt idx="18">
                  <c:v>1.870828693386971</c:v>
                </c:pt>
                <c:pt idx="19">
                  <c:v>1.870828693386971</c:v>
                </c:pt>
                <c:pt idx="20">
                  <c:v>1.870828693386971</c:v>
                </c:pt>
                <c:pt idx="21">
                  <c:v>1.870828693386971</c:v>
                </c:pt>
                <c:pt idx="22">
                  <c:v>1.870828693386971</c:v>
                </c:pt>
                <c:pt idx="23">
                  <c:v>1.870828693386971</c:v>
                </c:pt>
                <c:pt idx="24">
                  <c:v>1.870828693386971</c:v>
                </c:pt>
                <c:pt idx="25">
                  <c:v>1.87082869338697</c:v>
                </c:pt>
                <c:pt idx="26">
                  <c:v>1.870828693386971</c:v>
                </c:pt>
                <c:pt idx="27">
                  <c:v>1.87082869338697</c:v>
                </c:pt>
                <c:pt idx="28">
                  <c:v>1.87082869338697</c:v>
                </c:pt>
                <c:pt idx="29">
                  <c:v>1.87082869338697</c:v>
                </c:pt>
                <c:pt idx="30">
                  <c:v>1.870828693386971</c:v>
                </c:pt>
                <c:pt idx="31">
                  <c:v>1.870828693386971</c:v>
                </c:pt>
                <c:pt idx="32">
                  <c:v>1.870828693386971</c:v>
                </c:pt>
                <c:pt idx="33">
                  <c:v>1.870828693386971</c:v>
                </c:pt>
                <c:pt idx="34">
                  <c:v>1.870828693386971</c:v>
                </c:pt>
                <c:pt idx="35">
                  <c:v>1.870828693386971</c:v>
                </c:pt>
                <c:pt idx="36">
                  <c:v>1.870828693386971</c:v>
                </c:pt>
                <c:pt idx="37">
                  <c:v>1.870828693386971</c:v>
                </c:pt>
                <c:pt idx="38">
                  <c:v>1.870828693386971</c:v>
                </c:pt>
                <c:pt idx="39">
                  <c:v>1.87082869338697</c:v>
                </c:pt>
                <c:pt idx="40">
                  <c:v>1.870828693386971</c:v>
                </c:pt>
                <c:pt idx="41">
                  <c:v>1.870828693386971</c:v>
                </c:pt>
                <c:pt idx="42">
                  <c:v>1.87082869338697</c:v>
                </c:pt>
                <c:pt idx="43">
                  <c:v>1.87082869338697</c:v>
                </c:pt>
                <c:pt idx="44">
                  <c:v>1.870828693386971</c:v>
                </c:pt>
                <c:pt idx="45">
                  <c:v>1.870828693386971</c:v>
                </c:pt>
                <c:pt idx="46">
                  <c:v>1.87082869338697</c:v>
                </c:pt>
                <c:pt idx="47">
                  <c:v>1.870828693386971</c:v>
                </c:pt>
                <c:pt idx="48">
                  <c:v>1.870828693386971</c:v>
                </c:pt>
                <c:pt idx="49">
                  <c:v>1.87082869338697</c:v>
                </c:pt>
                <c:pt idx="50">
                  <c:v>1.870828693386971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Elasticity!$AB$9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Elasticity!$AB$10:$AB$60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1.870828693386971</c:v>
                </c:pt>
                <c:pt idx="2">
                  <c:v>1.870828693386971</c:v>
                </c:pt>
                <c:pt idx="3">
                  <c:v>1.870828693386971</c:v>
                </c:pt>
                <c:pt idx="4">
                  <c:v>1.870828693386971</c:v>
                </c:pt>
                <c:pt idx="5">
                  <c:v>1.870828693386971</c:v>
                </c:pt>
                <c:pt idx="6">
                  <c:v>1.870828693386971</c:v>
                </c:pt>
                <c:pt idx="7">
                  <c:v>1.870828693386971</c:v>
                </c:pt>
                <c:pt idx="8">
                  <c:v>1.870828693386971</c:v>
                </c:pt>
                <c:pt idx="9">
                  <c:v>1.870828693386971</c:v>
                </c:pt>
                <c:pt idx="10">
                  <c:v>1.870828693386971</c:v>
                </c:pt>
                <c:pt idx="11">
                  <c:v>1.870828693386971</c:v>
                </c:pt>
                <c:pt idx="12">
                  <c:v>1.87082869338697</c:v>
                </c:pt>
                <c:pt idx="13">
                  <c:v>1.870828693386971</c:v>
                </c:pt>
                <c:pt idx="14">
                  <c:v>1.870828693386971</c:v>
                </c:pt>
                <c:pt idx="15">
                  <c:v>1.870828693386971</c:v>
                </c:pt>
                <c:pt idx="16">
                  <c:v>1.87082869338697</c:v>
                </c:pt>
                <c:pt idx="17">
                  <c:v>1.870828693386971</c:v>
                </c:pt>
                <c:pt idx="18">
                  <c:v>1.870828693386971</c:v>
                </c:pt>
                <c:pt idx="19">
                  <c:v>1.87082869338697</c:v>
                </c:pt>
                <c:pt idx="20">
                  <c:v>1.870828693386971</c:v>
                </c:pt>
                <c:pt idx="21">
                  <c:v>1.87082869338697</c:v>
                </c:pt>
                <c:pt idx="22">
                  <c:v>1.870828693386971</c:v>
                </c:pt>
                <c:pt idx="23">
                  <c:v>1.870828693386971</c:v>
                </c:pt>
                <c:pt idx="24">
                  <c:v>1.87082869338697</c:v>
                </c:pt>
                <c:pt idx="25">
                  <c:v>1.870828693386971</c:v>
                </c:pt>
                <c:pt idx="26">
                  <c:v>1.870828693386971</c:v>
                </c:pt>
                <c:pt idx="27">
                  <c:v>1.870828693386971</c:v>
                </c:pt>
                <c:pt idx="28">
                  <c:v>1.870828693386971</c:v>
                </c:pt>
                <c:pt idx="29">
                  <c:v>1.87082869338697</c:v>
                </c:pt>
                <c:pt idx="30">
                  <c:v>1.87082869338697</c:v>
                </c:pt>
                <c:pt idx="31">
                  <c:v>1.870828693386971</c:v>
                </c:pt>
                <c:pt idx="32">
                  <c:v>1.870828693386971</c:v>
                </c:pt>
                <c:pt idx="33">
                  <c:v>1.870828693386971</c:v>
                </c:pt>
                <c:pt idx="34">
                  <c:v>1.870828693386971</c:v>
                </c:pt>
                <c:pt idx="35">
                  <c:v>1.870828693386971</c:v>
                </c:pt>
                <c:pt idx="36">
                  <c:v>1.870828693386971</c:v>
                </c:pt>
                <c:pt idx="37">
                  <c:v>1.87082869338697</c:v>
                </c:pt>
                <c:pt idx="38">
                  <c:v>1.870828693386971</c:v>
                </c:pt>
                <c:pt idx="39">
                  <c:v>1.870828693386971</c:v>
                </c:pt>
                <c:pt idx="40">
                  <c:v>1.870828693386971</c:v>
                </c:pt>
                <c:pt idx="41">
                  <c:v>1.87082869338697</c:v>
                </c:pt>
                <c:pt idx="42">
                  <c:v>1.87082869338697</c:v>
                </c:pt>
                <c:pt idx="43">
                  <c:v>1.870828693386971</c:v>
                </c:pt>
                <c:pt idx="44">
                  <c:v>1.870828693386971</c:v>
                </c:pt>
                <c:pt idx="45">
                  <c:v>1.870828693386971</c:v>
                </c:pt>
                <c:pt idx="46">
                  <c:v>1.870828693386971</c:v>
                </c:pt>
                <c:pt idx="47">
                  <c:v>1.87082869338697</c:v>
                </c:pt>
                <c:pt idx="48">
                  <c:v>1.870828693386971</c:v>
                </c:pt>
                <c:pt idx="49">
                  <c:v>1.870828693386971</c:v>
                </c:pt>
                <c:pt idx="50">
                  <c:v>1.870828693386971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Elasticity!$AC$9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Elasticity!$AC$10:$AC$60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1.865674298953423</c:v>
                </c:pt>
                <c:pt idx="2">
                  <c:v>1.860790902162492</c:v>
                </c:pt>
                <c:pt idx="3">
                  <c:v>1.856162473454548</c:v>
                </c:pt>
                <c:pt idx="4">
                  <c:v>1.851774510105794</c:v>
                </c:pt>
                <c:pt idx="5">
                  <c:v>1.847613885197801</c:v>
                </c:pt>
                <c:pt idx="6">
                  <c:v>1.843668716807119</c:v>
                </c:pt>
                <c:pt idx="7">
                  <c:v>1.839928254665121</c:v>
                </c:pt>
                <c:pt idx="8">
                  <c:v>1.836382782005716</c:v>
                </c:pt>
                <c:pt idx="9">
                  <c:v>1.833023530706506</c:v>
                </c:pt>
                <c:pt idx="10">
                  <c:v>1.8298426081539</c:v>
                </c:pt>
                <c:pt idx="11">
                  <c:v>1.82683293453732</c:v>
                </c:pt>
                <c:pt idx="12">
                  <c:v>1.823988189512576</c:v>
                </c:pt>
                <c:pt idx="13">
                  <c:v>1.82130276737845</c:v>
                </c:pt>
                <c:pt idx="14">
                  <c:v>1.818771740090422</c:v>
                </c:pt>
                <c:pt idx="15">
                  <c:v>1.816390827597897</c:v>
                </c:pt>
                <c:pt idx="16">
                  <c:v>1.814156375141311</c:v>
                </c:pt>
                <c:pt idx="17">
                  <c:v>1.812065337288403</c:v>
                </c:pt>
                <c:pt idx="18">
                  <c:v>1.810115268629452</c:v>
                </c:pt>
                <c:pt idx="19">
                  <c:v>1.808304321194258</c:v>
                </c:pt>
                <c:pt idx="20">
                  <c:v>1.80663124880435</c:v>
                </c:pt>
                <c:pt idx="21">
                  <c:v>1.805095418738102</c:v>
                </c:pt>
                <c:pt idx="22">
                  <c:v>1.803696831270769</c:v>
                </c:pt>
                <c:pt idx="23">
                  <c:v>1.8024361478642</c:v>
                </c:pt>
                <c:pt idx="24">
                  <c:v>1.801314729031979</c:v>
                </c:pt>
                <c:pt idx="25">
                  <c:v>1.800334683207815</c:v>
                </c:pt>
                <c:pt idx="26">
                  <c:v>1.799498928314374</c:v>
                </c:pt>
                <c:pt idx="27">
                  <c:v>1.798811268187718</c:v>
                </c:pt>
                <c:pt idx="28">
                  <c:v>1.798276486587313</c:v>
                </c:pt>
                <c:pt idx="29">
                  <c:v>1.797900462250564</c:v>
                </c:pt>
                <c:pt idx="30">
                  <c:v>1.797690309384965</c:v>
                </c:pt>
                <c:pt idx="31">
                  <c:v>1.797654549199058</c:v>
                </c:pt>
                <c:pt idx="32">
                  <c:v>1.797803319650848</c:v>
                </c:pt>
                <c:pt idx="33">
                  <c:v>1.79814863267117</c:v>
                </c:pt>
                <c:pt idx="34">
                  <c:v>1.798704690886005</c:v>
                </c:pt>
                <c:pt idx="35">
                  <c:v>1.799488279580267</c:v>
                </c:pt>
                <c:pt idx="36">
                  <c:v>1.800519254696752</c:v>
                </c:pt>
                <c:pt idx="37">
                  <c:v>1.801821154602704</c:v>
                </c:pt>
                <c:pt idx="38">
                  <c:v>1.803421973002256</c:v>
                </c:pt>
                <c:pt idx="39">
                  <c:v>1.805355143955044</c:v>
                </c:pt>
                <c:pt idx="40">
                  <c:v>1.807660809351262</c:v>
                </c:pt>
                <c:pt idx="41">
                  <c:v>1.810387467291884</c:v>
                </c:pt>
                <c:pt idx="42">
                  <c:v>1.813594141207685</c:v>
                </c:pt>
                <c:pt idx="43">
                  <c:v>1.817353271596069</c:v>
                </c:pt>
                <c:pt idx="44">
                  <c:v>1.821754627104123</c:v>
                </c:pt>
                <c:pt idx="45">
                  <c:v>1.826910679831236</c:v>
                </c:pt>
                <c:pt idx="46">
                  <c:v>1.832964126688196</c:v>
                </c:pt>
                <c:pt idx="47">
                  <c:v>1.840098627887641</c:v>
                </c:pt>
                <c:pt idx="48">
                  <c:v>1.848554492375042</c:v>
                </c:pt>
                <c:pt idx="49">
                  <c:v>1.858652193142043</c:v>
                </c:pt>
                <c:pt idx="50">
                  <c:v>1.870828693386971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Elasticity!$AD$9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Elasticity!$B$10:$B$60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Elasticity!$AD$10:$AD$60</c:f>
              <c:numCache>
                <c:formatCode>General</c:formatCode>
                <c:ptCount val="51"/>
                <c:pt idx="0">
                  <c:v>1.87082869338697</c:v>
                </c:pt>
                <c:pt idx="1">
                  <c:v>1.858861424530205</c:v>
                </c:pt>
                <c:pt idx="2">
                  <c:v>1.849258740989808</c:v>
                </c:pt>
                <c:pt idx="3">
                  <c:v>1.841450156042011</c:v>
                </c:pt>
                <c:pt idx="4">
                  <c:v>1.835037127980446</c:v>
                </c:pt>
                <c:pt idx="5">
                  <c:v>1.829732868232596</c:v>
                </c:pt>
                <c:pt idx="6">
                  <c:v>1.82532579544555</c:v>
                </c:pt>
                <c:pt idx="7">
                  <c:v>1.821656460329867</c:v>
                </c:pt>
                <c:pt idx="8">
                  <c:v>1.818602481951176</c:v>
                </c:pt>
                <c:pt idx="9">
                  <c:v>1.816068427123307</c:v>
                </c:pt>
                <c:pt idx="10">
                  <c:v>1.813978838313847</c:v>
                </c:pt>
                <c:pt idx="11">
                  <c:v>1.812273323562942</c:v>
                </c:pt>
                <c:pt idx="12">
                  <c:v>1.810903030395729</c:v>
                </c:pt>
                <c:pt idx="13">
                  <c:v>1.809828069140161</c:v>
                </c:pt>
                <c:pt idx="14">
                  <c:v>1.809015600373947</c:v>
                </c:pt>
                <c:pt idx="15">
                  <c:v>1.808438395191952</c:v>
                </c:pt>
                <c:pt idx="16">
                  <c:v>1.808073737504527</c:v>
                </c:pt>
                <c:pt idx="17">
                  <c:v>1.807902577375739</c:v>
                </c:pt>
                <c:pt idx="18">
                  <c:v>1.807908871083517</c:v>
                </c:pt>
                <c:pt idx="19">
                  <c:v>1.808079061771764</c:v>
                </c:pt>
                <c:pt idx="20">
                  <c:v>1.808401667164768</c:v>
                </c:pt>
                <c:pt idx="21">
                  <c:v>1.80886694967168</c:v>
                </c:pt>
                <c:pt idx="22">
                  <c:v>1.809466650519547</c:v>
                </c:pt>
                <c:pt idx="23">
                  <c:v>1.810193774106134</c:v>
                </c:pt>
                <c:pt idx="24">
                  <c:v>1.811042412086555</c:v>
                </c:pt>
                <c:pt idx="25">
                  <c:v>1.812007599159297</c:v>
                </c:pt>
                <c:pt idx="26">
                  <c:v>1.813085194344454</c:v>
                </c:pt>
                <c:pt idx="27">
                  <c:v>1.814271782921909</c:v>
                </c:pt>
                <c:pt idx="28">
                  <c:v>1.815564595241232</c:v>
                </c:pt>
                <c:pt idx="29">
                  <c:v>1.816961439414662</c:v>
                </c:pt>
                <c:pt idx="30">
                  <c:v>1.818460645521982</c:v>
                </c:pt>
                <c:pt idx="31">
                  <c:v>1.820061019436721</c:v>
                </c:pt>
                <c:pt idx="32">
                  <c:v>1.821761804760187</c:v>
                </c:pt>
                <c:pt idx="33">
                  <c:v>1.823562651647963</c:v>
                </c:pt>
                <c:pt idx="34">
                  <c:v>1.825463591551066</c:v>
                </c:pt>
                <c:pt idx="35">
                  <c:v>1.827465017084842</c:v>
                </c:pt>
                <c:pt idx="36">
                  <c:v>1.829567666393419</c:v>
                </c:pt>
                <c:pt idx="37">
                  <c:v>1.831772611504058</c:v>
                </c:pt>
                <c:pt idx="38">
                  <c:v>1.834081250270447</c:v>
                </c:pt>
                <c:pt idx="39">
                  <c:v>1.836495301591546</c:v>
                </c:pt>
                <c:pt idx="40">
                  <c:v>1.839016803666913</c:v>
                </c:pt>
                <c:pt idx="41">
                  <c:v>1.841648115113531</c:v>
                </c:pt>
                <c:pt idx="42">
                  <c:v>1.844391918825422</c:v>
                </c:pt>
                <c:pt idx="43">
                  <c:v>1.847251228507866</c:v>
                </c:pt>
                <c:pt idx="44">
                  <c:v>1.850229397864406</c:v>
                </c:pt>
                <c:pt idx="45">
                  <c:v>1.85333013245858</c:v>
                </c:pt>
                <c:pt idx="46">
                  <c:v>1.856557504314589</c:v>
                </c:pt>
                <c:pt idx="47">
                  <c:v>1.859915969363265</c:v>
                </c:pt>
                <c:pt idx="48">
                  <c:v>1.863410387882579</c:v>
                </c:pt>
                <c:pt idx="49">
                  <c:v>1.867046048126877</c:v>
                </c:pt>
                <c:pt idx="50">
                  <c:v>1.870828693386971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Elasticity!$K$2</c:f>
              <c:strCache>
                <c:ptCount val="1"/>
                <c:pt idx="0">
                  <c:v>Horizontal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20"/>
          </c:marker>
          <c:xVal>
            <c:numRef>
              <c:f>Elasticity!$L$2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Elasticity!$R$2</c:f>
              <c:numCache>
                <c:formatCode>_(* #,##0.00_);_(* \(#,##0.00\);_(* "-"??_);_(@_)</c:formatCode>
                <c:ptCount val="1"/>
                <c:pt idx="0">
                  <c:v>1.870828693386971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Elasticity!$K$3</c:f>
              <c:strCache>
                <c:ptCount val="1"/>
                <c:pt idx="0">
                  <c:v>Vertical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20"/>
          </c:marker>
          <c:xVal>
            <c:numRef>
              <c:f>Elasticity!$L$3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Elasticity!$R$3</c:f>
              <c:numCache>
                <c:formatCode>_(* #,##0.00_);_(* \(#,##0.00\);_(* "-"??_);_(@_)</c:formatCode>
                <c:ptCount val="1"/>
                <c:pt idx="0">
                  <c:v>1.870828693386971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278568"/>
        <c:axId val="-2121327016"/>
      </c:scatterChart>
      <c:valAx>
        <c:axId val="-211827856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327016"/>
        <c:crosses val="autoZero"/>
        <c:crossBetween val="midCat"/>
      </c:valAx>
      <c:valAx>
        <c:axId val="-2121327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Vp/Vs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27856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Permeability!$D$5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Permeability!$D$6:$D$56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98.02</c:v>
                </c:pt>
                <c:pt idx="2">
                  <c:v>96.04</c:v>
                </c:pt>
                <c:pt idx="3">
                  <c:v>94.06</c:v>
                </c:pt>
                <c:pt idx="4">
                  <c:v>92.08</c:v>
                </c:pt>
                <c:pt idx="5">
                  <c:v>90.09999999999998</c:v>
                </c:pt>
                <c:pt idx="6">
                  <c:v>88.12</c:v>
                </c:pt>
                <c:pt idx="7">
                  <c:v>86.13999999999998</c:v>
                </c:pt>
                <c:pt idx="8">
                  <c:v>84.15999999999998</c:v>
                </c:pt>
                <c:pt idx="9">
                  <c:v>82.17999999999999</c:v>
                </c:pt>
                <c:pt idx="10">
                  <c:v>80.19999999999998</c:v>
                </c:pt>
                <c:pt idx="11">
                  <c:v>78.21999999999998</c:v>
                </c:pt>
                <c:pt idx="12">
                  <c:v>76.23999999999996</c:v>
                </c:pt>
                <c:pt idx="13">
                  <c:v>74.25999999999997</c:v>
                </c:pt>
                <c:pt idx="14">
                  <c:v>72.27999999999997</c:v>
                </c:pt>
                <c:pt idx="15">
                  <c:v>70.29999999999996</c:v>
                </c:pt>
                <c:pt idx="16">
                  <c:v>68.31999999999996</c:v>
                </c:pt>
                <c:pt idx="17">
                  <c:v>66.33999999999997</c:v>
                </c:pt>
                <c:pt idx="18">
                  <c:v>64.35999999999997</c:v>
                </c:pt>
                <c:pt idx="19">
                  <c:v>62.37999999999997</c:v>
                </c:pt>
                <c:pt idx="20">
                  <c:v>60.39999999999996</c:v>
                </c:pt>
                <c:pt idx="21">
                  <c:v>58.41999999999997</c:v>
                </c:pt>
                <c:pt idx="22">
                  <c:v>56.43999999999995</c:v>
                </c:pt>
                <c:pt idx="23">
                  <c:v>54.45999999999996</c:v>
                </c:pt>
                <c:pt idx="24">
                  <c:v>52.47999999999996</c:v>
                </c:pt>
                <c:pt idx="25">
                  <c:v>50.49999999999995</c:v>
                </c:pt>
                <c:pt idx="26">
                  <c:v>48.51999999999996</c:v>
                </c:pt>
                <c:pt idx="27">
                  <c:v>46.53999999999994</c:v>
                </c:pt>
                <c:pt idx="28">
                  <c:v>44.55999999999995</c:v>
                </c:pt>
                <c:pt idx="29">
                  <c:v>42.57999999999994</c:v>
                </c:pt>
                <c:pt idx="30">
                  <c:v>40.59999999999994</c:v>
                </c:pt>
                <c:pt idx="31">
                  <c:v>38.61999999999994</c:v>
                </c:pt>
                <c:pt idx="32">
                  <c:v>36.63999999999994</c:v>
                </c:pt>
                <c:pt idx="33">
                  <c:v>34.65999999999994</c:v>
                </c:pt>
                <c:pt idx="34">
                  <c:v>32.67999999999994</c:v>
                </c:pt>
                <c:pt idx="35">
                  <c:v>30.69999999999994</c:v>
                </c:pt>
                <c:pt idx="36">
                  <c:v>28.71999999999993</c:v>
                </c:pt>
                <c:pt idx="37">
                  <c:v>26.73999999999994</c:v>
                </c:pt>
                <c:pt idx="38">
                  <c:v>24.75999999999994</c:v>
                </c:pt>
                <c:pt idx="39">
                  <c:v>22.77999999999994</c:v>
                </c:pt>
                <c:pt idx="40">
                  <c:v>20.79999999999994</c:v>
                </c:pt>
                <c:pt idx="41">
                  <c:v>18.81999999999994</c:v>
                </c:pt>
                <c:pt idx="42">
                  <c:v>16.83999999999994</c:v>
                </c:pt>
                <c:pt idx="43">
                  <c:v>14.85999999999994</c:v>
                </c:pt>
                <c:pt idx="44">
                  <c:v>12.87999999999994</c:v>
                </c:pt>
                <c:pt idx="45">
                  <c:v>10.89999999999994</c:v>
                </c:pt>
                <c:pt idx="46">
                  <c:v>8.91999999999994</c:v>
                </c:pt>
                <c:pt idx="47">
                  <c:v>6.93999999999994</c:v>
                </c:pt>
                <c:pt idx="48">
                  <c:v>4.959999999999938</c:v>
                </c:pt>
                <c:pt idx="49">
                  <c:v>2.979999999999939</c:v>
                </c:pt>
                <c:pt idx="50">
                  <c:v>0.999999999999939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Permeability!$E$5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Permeability!$E$6:$E$56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33.55704697986575</c:v>
                </c:pt>
                <c:pt idx="2">
                  <c:v>20.16129032258063</c:v>
                </c:pt>
                <c:pt idx="3">
                  <c:v>14.40922190201728</c:v>
                </c:pt>
                <c:pt idx="4">
                  <c:v>11.21076233183856</c:v>
                </c:pt>
                <c:pt idx="5">
                  <c:v>9.174311926605498</c:v>
                </c:pt>
                <c:pt idx="6">
                  <c:v>7.763975155279496</c:v>
                </c:pt>
                <c:pt idx="7">
                  <c:v>6.72947510094212</c:v>
                </c:pt>
                <c:pt idx="8">
                  <c:v>5.93824228028503</c:v>
                </c:pt>
                <c:pt idx="9">
                  <c:v>5.3134962805526</c:v>
                </c:pt>
                <c:pt idx="10">
                  <c:v>4.807692307692303</c:v>
                </c:pt>
                <c:pt idx="11">
                  <c:v>4.389815627743631</c:v>
                </c:pt>
                <c:pt idx="12">
                  <c:v>4.03877221324717</c:v>
                </c:pt>
                <c:pt idx="13">
                  <c:v>3.739715781600595</c:v>
                </c:pt>
                <c:pt idx="14">
                  <c:v>3.481894150417824</c:v>
                </c:pt>
                <c:pt idx="15">
                  <c:v>3.25732899022801</c:v>
                </c:pt>
                <c:pt idx="16">
                  <c:v>3.059975520195836</c:v>
                </c:pt>
                <c:pt idx="17">
                  <c:v>2.885170225043275</c:v>
                </c:pt>
                <c:pt idx="18">
                  <c:v>2.729257641921394</c:v>
                </c:pt>
                <c:pt idx="19">
                  <c:v>2.58933195235629</c:v>
                </c:pt>
                <c:pt idx="20">
                  <c:v>2.463054187192116</c:v>
                </c:pt>
                <c:pt idx="21">
                  <c:v>2.348520432127758</c:v>
                </c:pt>
                <c:pt idx="22">
                  <c:v>2.244165170556551</c:v>
                </c:pt>
                <c:pt idx="23">
                  <c:v>2.148689299527287</c:v>
                </c:pt>
                <c:pt idx="24">
                  <c:v>2.061005770816156</c:v>
                </c:pt>
                <c:pt idx="25">
                  <c:v>1.980198019801978</c:v>
                </c:pt>
                <c:pt idx="26">
                  <c:v>1.905487804878047</c:v>
                </c:pt>
                <c:pt idx="27">
                  <c:v>1.83621006243114</c:v>
                </c:pt>
                <c:pt idx="28">
                  <c:v>1.771793054571225</c:v>
                </c:pt>
                <c:pt idx="29">
                  <c:v>1.711742553919889</c:v>
                </c:pt>
                <c:pt idx="30">
                  <c:v>1.655629139072846</c:v>
                </c:pt>
                <c:pt idx="31">
                  <c:v>1.603077909586404</c:v>
                </c:pt>
                <c:pt idx="32">
                  <c:v>1.553760099440645</c:v>
                </c:pt>
                <c:pt idx="33">
                  <c:v>1.507386192342477</c:v>
                </c:pt>
                <c:pt idx="34">
                  <c:v>1.463700234192036</c:v>
                </c:pt>
                <c:pt idx="35">
                  <c:v>1.422475106685632</c:v>
                </c:pt>
                <c:pt idx="36">
                  <c:v>1.383508577753181</c:v>
                </c:pt>
                <c:pt idx="37">
                  <c:v>1.346619983840559</c:v>
                </c:pt>
                <c:pt idx="38">
                  <c:v>1.311647429171038</c:v>
                </c:pt>
                <c:pt idx="39">
                  <c:v>1.278445410380976</c:v>
                </c:pt>
                <c:pt idx="40">
                  <c:v>1.246882793017456</c:v>
                </c:pt>
                <c:pt idx="41">
                  <c:v>1.216841080554879</c:v>
                </c:pt>
                <c:pt idx="42">
                  <c:v>1.188212927756653</c:v>
                </c:pt>
                <c:pt idx="43">
                  <c:v>1.160900859066635</c:v>
                </c:pt>
                <c:pt idx="44">
                  <c:v>1.134816159782115</c:v>
                </c:pt>
                <c:pt idx="45">
                  <c:v>1.109877913429522</c:v>
                </c:pt>
                <c:pt idx="46">
                  <c:v>1.086012163336229</c:v>
                </c:pt>
                <c:pt idx="47">
                  <c:v>1.06315118009781</c:v>
                </c:pt>
                <c:pt idx="48">
                  <c:v>1.041232819658475</c:v>
                </c:pt>
                <c:pt idx="49">
                  <c:v>1.020199959192001</c:v>
                </c:pt>
                <c:pt idx="50">
                  <c:v>0.999999999999999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Permeability!$F$5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Permeability!$F$6:$F$56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65.78852348993287</c:v>
                </c:pt>
                <c:pt idx="2">
                  <c:v>58.10064516129032</c:v>
                </c:pt>
                <c:pt idx="3">
                  <c:v>54.23461095100864</c:v>
                </c:pt>
                <c:pt idx="4">
                  <c:v>51.64538116591928</c:v>
                </c:pt>
                <c:pt idx="5">
                  <c:v>49.63715596330274</c:v>
                </c:pt>
                <c:pt idx="6">
                  <c:v>47.94198757763974</c:v>
                </c:pt>
                <c:pt idx="7">
                  <c:v>46.43473755047106</c:v>
                </c:pt>
                <c:pt idx="8">
                  <c:v>45.0491211401425</c:v>
                </c:pt>
                <c:pt idx="9">
                  <c:v>43.7467481402763</c:v>
                </c:pt>
                <c:pt idx="10">
                  <c:v>42.50384615384615</c:v>
                </c:pt>
                <c:pt idx="11">
                  <c:v>41.30490781387181</c:v>
                </c:pt>
                <c:pt idx="12">
                  <c:v>40.13938610662357</c:v>
                </c:pt>
                <c:pt idx="13">
                  <c:v>38.99985789080029</c:v>
                </c:pt>
                <c:pt idx="14">
                  <c:v>37.8809470752089</c:v>
                </c:pt>
                <c:pt idx="15">
                  <c:v>36.77866449511399</c:v>
                </c:pt>
                <c:pt idx="16">
                  <c:v>35.6899877600979</c:v>
                </c:pt>
                <c:pt idx="17">
                  <c:v>34.61258511252162</c:v>
                </c:pt>
                <c:pt idx="18">
                  <c:v>33.54462882096068</c:v>
                </c:pt>
                <c:pt idx="19">
                  <c:v>32.48466597617813</c:v>
                </c:pt>
                <c:pt idx="20">
                  <c:v>31.43152709359604</c:v>
                </c:pt>
                <c:pt idx="21">
                  <c:v>30.38426021606386</c:v>
                </c:pt>
                <c:pt idx="22">
                  <c:v>29.34208258527825</c:v>
                </c:pt>
                <c:pt idx="23">
                  <c:v>28.30434464976362</c:v>
                </c:pt>
                <c:pt idx="24">
                  <c:v>27.27050288540806</c:v>
                </c:pt>
                <c:pt idx="25">
                  <c:v>26.24009900990097</c:v>
                </c:pt>
                <c:pt idx="26">
                  <c:v>25.212743902439</c:v>
                </c:pt>
                <c:pt idx="27">
                  <c:v>24.18810503121555</c:v>
                </c:pt>
                <c:pt idx="28">
                  <c:v>23.16589652728559</c:v>
                </c:pt>
                <c:pt idx="29">
                  <c:v>22.14587127695992</c:v>
                </c:pt>
                <c:pt idx="30">
                  <c:v>21.12781456953639</c:v>
                </c:pt>
                <c:pt idx="31">
                  <c:v>20.11153895479317</c:v>
                </c:pt>
                <c:pt idx="32">
                  <c:v>19.09688004972029</c:v>
                </c:pt>
                <c:pt idx="33">
                  <c:v>18.08369309617121</c:v>
                </c:pt>
                <c:pt idx="34">
                  <c:v>17.071850117096</c:v>
                </c:pt>
                <c:pt idx="35">
                  <c:v>16.06123755334279</c:v>
                </c:pt>
                <c:pt idx="36">
                  <c:v>15.05175428887656</c:v>
                </c:pt>
                <c:pt idx="37">
                  <c:v>14.04330999192025</c:v>
                </c:pt>
                <c:pt idx="38">
                  <c:v>13.03582371458549</c:v>
                </c:pt>
                <c:pt idx="39">
                  <c:v>12.02922270519046</c:v>
                </c:pt>
                <c:pt idx="40">
                  <c:v>11.0234413965087</c:v>
                </c:pt>
                <c:pt idx="41">
                  <c:v>10.01842054027741</c:v>
                </c:pt>
                <c:pt idx="42">
                  <c:v>9.014106463878295</c:v>
                </c:pt>
                <c:pt idx="43">
                  <c:v>8.010450429533287</c:v>
                </c:pt>
                <c:pt idx="44">
                  <c:v>7.007408079891028</c:v>
                </c:pt>
                <c:pt idx="45">
                  <c:v>6.004938956714731</c:v>
                </c:pt>
                <c:pt idx="46">
                  <c:v>5.003006081668084</c:v>
                </c:pt>
                <c:pt idx="47">
                  <c:v>4.001575590048874</c:v>
                </c:pt>
                <c:pt idx="48">
                  <c:v>3.000616409829207</c:v>
                </c:pt>
                <c:pt idx="49">
                  <c:v>2.00009997959597</c:v>
                </c:pt>
                <c:pt idx="50">
                  <c:v>0.999999999999969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Permeability!$G$5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Permeability!$G$6:$G$56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91.20108393559097</c:v>
                </c:pt>
                <c:pt idx="2">
                  <c:v>83.17637711026713</c:v>
                </c:pt>
                <c:pt idx="3">
                  <c:v>75.85775750291836</c:v>
                </c:pt>
                <c:pt idx="4">
                  <c:v>69.18309709189366</c:v>
                </c:pt>
                <c:pt idx="5">
                  <c:v>63.0957344480193</c:v>
                </c:pt>
                <c:pt idx="6">
                  <c:v>57.54399373371569</c:v>
                </c:pt>
                <c:pt idx="7">
                  <c:v>52.48074602497726</c:v>
                </c:pt>
                <c:pt idx="8">
                  <c:v>47.86300923226381</c:v>
                </c:pt>
                <c:pt idx="9">
                  <c:v>43.65158322401657</c:v>
                </c:pt>
                <c:pt idx="10">
                  <c:v>39.8107170553497</c:v>
                </c:pt>
                <c:pt idx="11">
                  <c:v>36.30780547701011</c:v>
                </c:pt>
                <c:pt idx="12">
                  <c:v>33.11311214825908</c:v>
                </c:pt>
                <c:pt idx="13">
                  <c:v>30.19951720402014</c:v>
                </c:pt>
                <c:pt idx="14">
                  <c:v>27.54228703338164</c:v>
                </c:pt>
                <c:pt idx="15">
                  <c:v>25.11886431509577</c:v>
                </c:pt>
                <c:pt idx="16">
                  <c:v>22.90867652767771</c:v>
                </c:pt>
                <c:pt idx="17">
                  <c:v>20.89296130854037</c:v>
                </c:pt>
                <c:pt idx="18">
                  <c:v>19.05460717963245</c:v>
                </c:pt>
                <c:pt idx="19">
                  <c:v>17.37800828749373</c:v>
                </c:pt>
                <c:pt idx="20">
                  <c:v>15.84893192461112</c:v>
                </c:pt>
                <c:pt idx="21">
                  <c:v>14.45439770745926</c:v>
                </c:pt>
                <c:pt idx="22">
                  <c:v>13.18256738556405</c:v>
                </c:pt>
                <c:pt idx="23">
                  <c:v>12.02264434617411</c:v>
                </c:pt>
                <c:pt idx="24">
                  <c:v>10.96478196143183</c:v>
                </c:pt>
                <c:pt idx="25">
                  <c:v>9.99999999999998</c:v>
                </c:pt>
                <c:pt idx="26">
                  <c:v>9.120108393559079</c:v>
                </c:pt>
                <c:pt idx="27">
                  <c:v>8.31763771102669</c:v>
                </c:pt>
                <c:pt idx="28">
                  <c:v>7.585775750291821</c:v>
                </c:pt>
                <c:pt idx="29">
                  <c:v>6.91830970918935</c:v>
                </c:pt>
                <c:pt idx="30">
                  <c:v>6.309573444801918</c:v>
                </c:pt>
                <c:pt idx="31">
                  <c:v>5.754399373371555</c:v>
                </c:pt>
                <c:pt idx="32">
                  <c:v>5.248074602497713</c:v>
                </c:pt>
                <c:pt idx="33">
                  <c:v>4.786300923226371</c:v>
                </c:pt>
                <c:pt idx="34">
                  <c:v>4.365158322401649</c:v>
                </c:pt>
                <c:pt idx="35">
                  <c:v>3.981071705534962</c:v>
                </c:pt>
                <c:pt idx="36">
                  <c:v>3.630780547701002</c:v>
                </c:pt>
                <c:pt idx="37">
                  <c:v>3.311311214825901</c:v>
                </c:pt>
                <c:pt idx="38">
                  <c:v>3.019951720402008</c:v>
                </c:pt>
                <c:pt idx="39">
                  <c:v>2.754228703338159</c:v>
                </c:pt>
                <c:pt idx="40">
                  <c:v>2.511886431509573</c:v>
                </c:pt>
                <c:pt idx="41">
                  <c:v>2.290867652767766</c:v>
                </c:pt>
                <c:pt idx="42">
                  <c:v>2.089296130854034</c:v>
                </c:pt>
                <c:pt idx="43">
                  <c:v>1.905460717963242</c:v>
                </c:pt>
                <c:pt idx="44">
                  <c:v>1.737800828749371</c:v>
                </c:pt>
                <c:pt idx="45">
                  <c:v>1.584893192461109</c:v>
                </c:pt>
                <c:pt idx="46">
                  <c:v>1.445439770745923</c:v>
                </c:pt>
                <c:pt idx="47">
                  <c:v>1.318256738556403</c:v>
                </c:pt>
                <c:pt idx="48">
                  <c:v>1.20226443461741</c:v>
                </c:pt>
                <c:pt idx="49">
                  <c:v>1.096478196143182</c:v>
                </c:pt>
                <c:pt idx="50">
                  <c:v>0.999999999999997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Permeability!$H$5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Permeability!$H$6:$H$56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97.073603310671</c:v>
                </c:pt>
                <c:pt idx="2">
                  <c:v>94.20374707259953</c:v>
                </c:pt>
                <c:pt idx="3">
                  <c:v>91.38880835024644</c:v>
                </c:pt>
                <c:pt idx="4">
                  <c:v>88.62722573233773</c:v>
                </c:pt>
                <c:pt idx="5">
                  <c:v>85.9174964438122</c:v>
                </c:pt>
                <c:pt idx="6">
                  <c:v>83.25817361894023</c:v>
                </c:pt>
                <c:pt idx="7">
                  <c:v>80.6478637252164</c:v>
                </c:pt>
                <c:pt idx="8">
                  <c:v>78.08522412838958</c:v>
                </c:pt>
                <c:pt idx="9">
                  <c:v>75.56896078969013</c:v>
                </c:pt>
                <c:pt idx="10">
                  <c:v>73.0978260869565</c:v>
                </c:pt>
                <c:pt idx="11">
                  <c:v>70.67061675195258</c:v>
                </c:pt>
                <c:pt idx="12">
                  <c:v>68.28617191671114</c:v>
                </c:pt>
                <c:pt idx="13">
                  <c:v>65.94337126223865</c:v>
                </c:pt>
                <c:pt idx="14">
                  <c:v>63.64113326337877</c:v>
                </c:pt>
                <c:pt idx="15">
                  <c:v>61.37841352405719</c:v>
                </c:pt>
                <c:pt idx="16">
                  <c:v>59.15420319752447</c:v>
                </c:pt>
                <c:pt idx="17">
                  <c:v>56.96752748657629</c:v>
                </c:pt>
                <c:pt idx="18">
                  <c:v>54.81744421906691</c:v>
                </c:pt>
                <c:pt idx="19">
                  <c:v>52.70304249434243</c:v>
                </c:pt>
                <c:pt idx="20">
                  <c:v>50.6234413965087</c:v>
                </c:pt>
                <c:pt idx="21">
                  <c:v>48.57778877071478</c:v>
                </c:pt>
                <c:pt idx="22">
                  <c:v>46.56526005888122</c:v>
                </c:pt>
                <c:pt idx="23">
                  <c:v>44.58505719153076</c:v>
                </c:pt>
                <c:pt idx="24">
                  <c:v>42.63640753259292</c:v>
                </c:pt>
                <c:pt idx="25">
                  <c:v>40.71856287425146</c:v>
                </c:pt>
                <c:pt idx="26">
                  <c:v>38.83079847908741</c:v>
                </c:pt>
                <c:pt idx="27">
                  <c:v>36.97241216694173</c:v>
                </c:pt>
                <c:pt idx="28">
                  <c:v>35.14272344408044</c:v>
                </c:pt>
                <c:pt idx="29">
                  <c:v>33.34107267239374</c:v>
                </c:pt>
                <c:pt idx="30">
                  <c:v>31.56682027649765</c:v>
                </c:pt>
                <c:pt idx="31">
                  <c:v>29.81934598673676</c:v>
                </c:pt>
                <c:pt idx="32">
                  <c:v>28.09804811620513</c:v>
                </c:pt>
                <c:pt idx="33">
                  <c:v>26.40234287001573</c:v>
                </c:pt>
                <c:pt idx="34">
                  <c:v>24.73166368515201</c:v>
                </c:pt>
                <c:pt idx="35">
                  <c:v>23.08546059933403</c:v>
                </c:pt>
                <c:pt idx="36">
                  <c:v>21.46319964742173</c:v>
                </c:pt>
                <c:pt idx="37">
                  <c:v>19.86436228396407</c:v>
                </c:pt>
                <c:pt idx="38">
                  <c:v>18.28844483058205</c:v>
                </c:pt>
                <c:pt idx="39">
                  <c:v>16.73495794694841</c:v>
                </c:pt>
                <c:pt idx="40">
                  <c:v>15.20342612419697</c:v>
                </c:pt>
                <c:pt idx="41">
                  <c:v>13.69338719965975</c:v>
                </c:pt>
                <c:pt idx="42">
                  <c:v>12.20439189189185</c:v>
                </c:pt>
                <c:pt idx="43">
                  <c:v>10.73600335500103</c:v>
                </c:pt>
                <c:pt idx="44">
                  <c:v>9.287796751353582</c:v>
                </c:pt>
                <c:pt idx="45">
                  <c:v>7.859358841778672</c:v>
                </c:pt>
                <c:pt idx="46">
                  <c:v>6.45028759244039</c:v>
                </c:pt>
                <c:pt idx="47">
                  <c:v>5.060191797592282</c:v>
                </c:pt>
                <c:pt idx="48">
                  <c:v>3.688690717470578</c:v>
                </c:pt>
                <c:pt idx="49">
                  <c:v>2.335413730622065</c:v>
                </c:pt>
                <c:pt idx="50">
                  <c:v>0.999999999999957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Permeability!$I$5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Permeability!$I$6:$I$56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59.4457831325301</c:v>
                </c:pt>
                <c:pt idx="2">
                  <c:v>41.96551724137928</c:v>
                </c:pt>
                <c:pt idx="3">
                  <c:v>32.22818791946307</c:v>
                </c:pt>
                <c:pt idx="4">
                  <c:v>26.021978021978</c:v>
                </c:pt>
                <c:pt idx="5">
                  <c:v>21.72093023255812</c:v>
                </c:pt>
                <c:pt idx="6">
                  <c:v>18.56451612903224</c:v>
                </c:pt>
                <c:pt idx="7">
                  <c:v>16.14946619217081</c:v>
                </c:pt>
                <c:pt idx="8">
                  <c:v>14.2420382165605</c:v>
                </c:pt>
                <c:pt idx="9">
                  <c:v>12.69740634005763</c:v>
                </c:pt>
                <c:pt idx="10">
                  <c:v>11.42105263157894</c:v>
                </c:pt>
                <c:pt idx="11">
                  <c:v>10.34866828087166</c:v>
                </c:pt>
                <c:pt idx="12">
                  <c:v>9.434977578475328</c:v>
                </c:pt>
                <c:pt idx="13">
                  <c:v>8.647181628392477</c:v>
                </c:pt>
                <c:pt idx="14">
                  <c:v>7.960937499999992</c:v>
                </c:pt>
                <c:pt idx="15">
                  <c:v>7.357798165137607</c:v>
                </c:pt>
                <c:pt idx="16">
                  <c:v>6.8235294117647</c:v>
                </c:pt>
                <c:pt idx="17">
                  <c:v>6.346972176759404</c:v>
                </c:pt>
                <c:pt idx="18">
                  <c:v>5.919254658385086</c:v>
                </c:pt>
                <c:pt idx="19">
                  <c:v>5.53323485967503</c:v>
                </c:pt>
                <c:pt idx="20">
                  <c:v>5.18309859154929</c:v>
                </c:pt>
                <c:pt idx="21">
                  <c:v>4.864064602960964</c:v>
                </c:pt>
                <c:pt idx="22">
                  <c:v>4.572164948453603</c:v>
                </c:pt>
                <c:pt idx="23">
                  <c:v>4.304079110012356</c:v>
                </c:pt>
                <c:pt idx="24">
                  <c:v>4.057007125890731</c:v>
                </c:pt>
                <c:pt idx="25">
                  <c:v>3.828571428571423</c:v>
                </c:pt>
                <c:pt idx="26">
                  <c:v>3.616740088105722</c:v>
                </c:pt>
                <c:pt idx="27">
                  <c:v>3.419766206163651</c:v>
                </c:pt>
                <c:pt idx="28">
                  <c:v>3.236139630390139</c:v>
                </c:pt>
                <c:pt idx="29">
                  <c:v>3.064548162859976</c:v>
                </c:pt>
                <c:pt idx="30">
                  <c:v>2.90384615384615</c:v>
                </c:pt>
                <c:pt idx="31">
                  <c:v>2.753028890959921</c:v>
                </c:pt>
                <c:pt idx="32">
                  <c:v>2.611211573236885</c:v>
                </c:pt>
                <c:pt idx="33">
                  <c:v>2.477611940298503</c:v>
                </c:pt>
                <c:pt idx="34">
                  <c:v>2.35153583617747</c:v>
                </c:pt>
                <c:pt idx="35">
                  <c:v>2.232365145228212</c:v>
                </c:pt>
                <c:pt idx="36">
                  <c:v>2.119547657512113</c:v>
                </c:pt>
                <c:pt idx="37">
                  <c:v>2.012588512981901</c:v>
                </c:pt>
                <c:pt idx="38">
                  <c:v>1.911042944785273</c:v>
                </c:pt>
                <c:pt idx="39">
                  <c:v>1.814510097232607</c:v>
                </c:pt>
                <c:pt idx="40">
                  <c:v>1.722627737226274</c:v>
                </c:pt>
                <c:pt idx="41">
                  <c:v>1.635067712045614</c:v>
                </c:pt>
                <c:pt idx="42">
                  <c:v>1.551532033426181</c:v>
                </c:pt>
                <c:pt idx="43">
                  <c:v>1.471749489448602</c:v>
                </c:pt>
                <c:pt idx="44">
                  <c:v>1.395472703062581</c:v>
                </c:pt>
                <c:pt idx="45">
                  <c:v>1.322475570032571</c:v>
                </c:pt>
                <c:pt idx="46">
                  <c:v>1.252551020408161</c:v>
                </c:pt>
                <c:pt idx="47">
                  <c:v>1.185509056839473</c:v>
                </c:pt>
                <c:pt idx="48">
                  <c:v>1.121175030599753</c:v>
                </c:pt>
                <c:pt idx="49">
                  <c:v>1.059388122375523</c:v>
                </c:pt>
                <c:pt idx="50">
                  <c:v>0.999999999999998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699224"/>
        <c:axId val="-2123693688"/>
      </c:scatterChart>
      <c:valAx>
        <c:axId val="-2123699224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3693688"/>
        <c:crosses val="autoZero"/>
        <c:crossBetween val="midCat"/>
      </c:valAx>
      <c:valAx>
        <c:axId val="-2123693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Permeability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3699224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Permeability!$D$5</c:f>
              <c:strCache>
                <c:ptCount val="1"/>
                <c:pt idx="0">
                  <c:v>Voigt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Permeability!$D$6:$D$56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98.02</c:v>
                </c:pt>
                <c:pt idx="2">
                  <c:v>96.04</c:v>
                </c:pt>
                <c:pt idx="3">
                  <c:v>94.06</c:v>
                </c:pt>
                <c:pt idx="4">
                  <c:v>92.08</c:v>
                </c:pt>
                <c:pt idx="5">
                  <c:v>90.09999999999998</c:v>
                </c:pt>
                <c:pt idx="6">
                  <c:v>88.12</c:v>
                </c:pt>
                <c:pt idx="7">
                  <c:v>86.13999999999998</c:v>
                </c:pt>
                <c:pt idx="8">
                  <c:v>84.15999999999998</c:v>
                </c:pt>
                <c:pt idx="9">
                  <c:v>82.17999999999999</c:v>
                </c:pt>
                <c:pt idx="10">
                  <c:v>80.19999999999998</c:v>
                </c:pt>
                <c:pt idx="11">
                  <c:v>78.21999999999998</c:v>
                </c:pt>
                <c:pt idx="12">
                  <c:v>76.23999999999996</c:v>
                </c:pt>
                <c:pt idx="13">
                  <c:v>74.25999999999997</c:v>
                </c:pt>
                <c:pt idx="14">
                  <c:v>72.27999999999997</c:v>
                </c:pt>
                <c:pt idx="15">
                  <c:v>70.29999999999996</c:v>
                </c:pt>
                <c:pt idx="16">
                  <c:v>68.31999999999996</c:v>
                </c:pt>
                <c:pt idx="17">
                  <c:v>66.33999999999997</c:v>
                </c:pt>
                <c:pt idx="18">
                  <c:v>64.35999999999997</c:v>
                </c:pt>
                <c:pt idx="19">
                  <c:v>62.37999999999997</c:v>
                </c:pt>
                <c:pt idx="20">
                  <c:v>60.39999999999996</c:v>
                </c:pt>
                <c:pt idx="21">
                  <c:v>58.41999999999997</c:v>
                </c:pt>
                <c:pt idx="22">
                  <c:v>56.43999999999995</c:v>
                </c:pt>
                <c:pt idx="23">
                  <c:v>54.45999999999996</c:v>
                </c:pt>
                <c:pt idx="24">
                  <c:v>52.47999999999996</c:v>
                </c:pt>
                <c:pt idx="25">
                  <c:v>50.49999999999995</c:v>
                </c:pt>
                <c:pt idx="26">
                  <c:v>48.51999999999996</c:v>
                </c:pt>
                <c:pt idx="27">
                  <c:v>46.53999999999994</c:v>
                </c:pt>
                <c:pt idx="28">
                  <c:v>44.55999999999995</c:v>
                </c:pt>
                <c:pt idx="29">
                  <c:v>42.57999999999994</c:v>
                </c:pt>
                <c:pt idx="30">
                  <c:v>40.59999999999994</c:v>
                </c:pt>
                <c:pt idx="31">
                  <c:v>38.61999999999994</c:v>
                </c:pt>
                <c:pt idx="32">
                  <c:v>36.63999999999994</c:v>
                </c:pt>
                <c:pt idx="33">
                  <c:v>34.65999999999994</c:v>
                </c:pt>
                <c:pt idx="34">
                  <c:v>32.67999999999994</c:v>
                </c:pt>
                <c:pt idx="35">
                  <c:v>30.69999999999994</c:v>
                </c:pt>
                <c:pt idx="36">
                  <c:v>28.71999999999993</c:v>
                </c:pt>
                <c:pt idx="37">
                  <c:v>26.73999999999994</c:v>
                </c:pt>
                <c:pt idx="38">
                  <c:v>24.75999999999994</c:v>
                </c:pt>
                <c:pt idx="39">
                  <c:v>22.77999999999994</c:v>
                </c:pt>
                <c:pt idx="40">
                  <c:v>20.79999999999994</c:v>
                </c:pt>
                <c:pt idx="41">
                  <c:v>18.81999999999994</c:v>
                </c:pt>
                <c:pt idx="42">
                  <c:v>16.83999999999994</c:v>
                </c:pt>
                <c:pt idx="43">
                  <c:v>14.85999999999994</c:v>
                </c:pt>
                <c:pt idx="44">
                  <c:v>12.87999999999994</c:v>
                </c:pt>
                <c:pt idx="45">
                  <c:v>10.89999999999994</c:v>
                </c:pt>
                <c:pt idx="46">
                  <c:v>8.91999999999994</c:v>
                </c:pt>
                <c:pt idx="47">
                  <c:v>6.93999999999994</c:v>
                </c:pt>
                <c:pt idx="48">
                  <c:v>4.959999999999938</c:v>
                </c:pt>
                <c:pt idx="49">
                  <c:v>2.979999999999939</c:v>
                </c:pt>
                <c:pt idx="50">
                  <c:v>0.999999999999939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Permeability!$E$5</c:f>
              <c:strCache>
                <c:ptCount val="1"/>
                <c:pt idx="0">
                  <c:v>Reuss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Permeability!$E$6:$E$56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33.55704697986575</c:v>
                </c:pt>
                <c:pt idx="2">
                  <c:v>20.16129032258063</c:v>
                </c:pt>
                <c:pt idx="3">
                  <c:v>14.40922190201728</c:v>
                </c:pt>
                <c:pt idx="4">
                  <c:v>11.21076233183856</c:v>
                </c:pt>
                <c:pt idx="5">
                  <c:v>9.174311926605498</c:v>
                </c:pt>
                <c:pt idx="6">
                  <c:v>7.763975155279496</c:v>
                </c:pt>
                <c:pt idx="7">
                  <c:v>6.72947510094212</c:v>
                </c:pt>
                <c:pt idx="8">
                  <c:v>5.93824228028503</c:v>
                </c:pt>
                <c:pt idx="9">
                  <c:v>5.3134962805526</c:v>
                </c:pt>
                <c:pt idx="10">
                  <c:v>4.807692307692303</c:v>
                </c:pt>
                <c:pt idx="11">
                  <c:v>4.389815627743631</c:v>
                </c:pt>
                <c:pt idx="12">
                  <c:v>4.03877221324717</c:v>
                </c:pt>
                <c:pt idx="13">
                  <c:v>3.739715781600595</c:v>
                </c:pt>
                <c:pt idx="14">
                  <c:v>3.481894150417824</c:v>
                </c:pt>
                <c:pt idx="15">
                  <c:v>3.25732899022801</c:v>
                </c:pt>
                <c:pt idx="16">
                  <c:v>3.059975520195836</c:v>
                </c:pt>
                <c:pt idx="17">
                  <c:v>2.885170225043275</c:v>
                </c:pt>
                <c:pt idx="18">
                  <c:v>2.729257641921394</c:v>
                </c:pt>
                <c:pt idx="19">
                  <c:v>2.58933195235629</c:v>
                </c:pt>
                <c:pt idx="20">
                  <c:v>2.463054187192116</c:v>
                </c:pt>
                <c:pt idx="21">
                  <c:v>2.348520432127758</c:v>
                </c:pt>
                <c:pt idx="22">
                  <c:v>2.244165170556551</c:v>
                </c:pt>
                <c:pt idx="23">
                  <c:v>2.148689299527287</c:v>
                </c:pt>
                <c:pt idx="24">
                  <c:v>2.061005770816156</c:v>
                </c:pt>
                <c:pt idx="25">
                  <c:v>1.980198019801978</c:v>
                </c:pt>
                <c:pt idx="26">
                  <c:v>1.905487804878047</c:v>
                </c:pt>
                <c:pt idx="27">
                  <c:v>1.83621006243114</c:v>
                </c:pt>
                <c:pt idx="28">
                  <c:v>1.771793054571225</c:v>
                </c:pt>
                <c:pt idx="29">
                  <c:v>1.711742553919889</c:v>
                </c:pt>
                <c:pt idx="30">
                  <c:v>1.655629139072846</c:v>
                </c:pt>
                <c:pt idx="31">
                  <c:v>1.603077909586404</c:v>
                </c:pt>
                <c:pt idx="32">
                  <c:v>1.553760099440645</c:v>
                </c:pt>
                <c:pt idx="33">
                  <c:v>1.507386192342477</c:v>
                </c:pt>
                <c:pt idx="34">
                  <c:v>1.463700234192036</c:v>
                </c:pt>
                <c:pt idx="35">
                  <c:v>1.422475106685632</c:v>
                </c:pt>
                <c:pt idx="36">
                  <c:v>1.383508577753181</c:v>
                </c:pt>
                <c:pt idx="37">
                  <c:v>1.346619983840559</c:v>
                </c:pt>
                <c:pt idx="38">
                  <c:v>1.311647429171038</c:v>
                </c:pt>
                <c:pt idx="39">
                  <c:v>1.278445410380976</c:v>
                </c:pt>
                <c:pt idx="40">
                  <c:v>1.246882793017456</c:v>
                </c:pt>
                <c:pt idx="41">
                  <c:v>1.216841080554879</c:v>
                </c:pt>
                <c:pt idx="42">
                  <c:v>1.188212927756653</c:v>
                </c:pt>
                <c:pt idx="43">
                  <c:v>1.160900859066635</c:v>
                </c:pt>
                <c:pt idx="44">
                  <c:v>1.134816159782115</c:v>
                </c:pt>
                <c:pt idx="45">
                  <c:v>1.109877913429522</c:v>
                </c:pt>
                <c:pt idx="46">
                  <c:v>1.086012163336229</c:v>
                </c:pt>
                <c:pt idx="47">
                  <c:v>1.06315118009781</c:v>
                </c:pt>
                <c:pt idx="48">
                  <c:v>1.041232819658475</c:v>
                </c:pt>
                <c:pt idx="49">
                  <c:v>1.020199959192001</c:v>
                </c:pt>
                <c:pt idx="50">
                  <c:v>0.999999999999999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Permeability!$F$5</c:f>
              <c:strCache>
                <c:ptCount val="1"/>
                <c:pt idx="0">
                  <c:v>VRH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Permeability!$F$6:$F$56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65.78852348993287</c:v>
                </c:pt>
                <c:pt idx="2">
                  <c:v>58.10064516129032</c:v>
                </c:pt>
                <c:pt idx="3">
                  <c:v>54.23461095100864</c:v>
                </c:pt>
                <c:pt idx="4">
                  <c:v>51.64538116591928</c:v>
                </c:pt>
                <c:pt idx="5">
                  <c:v>49.63715596330274</c:v>
                </c:pt>
                <c:pt idx="6">
                  <c:v>47.94198757763974</c:v>
                </c:pt>
                <c:pt idx="7">
                  <c:v>46.43473755047106</c:v>
                </c:pt>
                <c:pt idx="8">
                  <c:v>45.0491211401425</c:v>
                </c:pt>
                <c:pt idx="9">
                  <c:v>43.7467481402763</c:v>
                </c:pt>
                <c:pt idx="10">
                  <c:v>42.50384615384615</c:v>
                </c:pt>
                <c:pt idx="11">
                  <c:v>41.30490781387181</c:v>
                </c:pt>
                <c:pt idx="12">
                  <c:v>40.13938610662357</c:v>
                </c:pt>
                <c:pt idx="13">
                  <c:v>38.99985789080029</c:v>
                </c:pt>
                <c:pt idx="14">
                  <c:v>37.8809470752089</c:v>
                </c:pt>
                <c:pt idx="15">
                  <c:v>36.77866449511399</c:v>
                </c:pt>
                <c:pt idx="16">
                  <c:v>35.6899877600979</c:v>
                </c:pt>
                <c:pt idx="17">
                  <c:v>34.61258511252162</c:v>
                </c:pt>
                <c:pt idx="18">
                  <c:v>33.54462882096068</c:v>
                </c:pt>
                <c:pt idx="19">
                  <c:v>32.48466597617813</c:v>
                </c:pt>
                <c:pt idx="20">
                  <c:v>31.43152709359604</c:v>
                </c:pt>
                <c:pt idx="21">
                  <c:v>30.38426021606386</c:v>
                </c:pt>
                <c:pt idx="22">
                  <c:v>29.34208258527825</c:v>
                </c:pt>
                <c:pt idx="23">
                  <c:v>28.30434464976362</c:v>
                </c:pt>
                <c:pt idx="24">
                  <c:v>27.27050288540806</c:v>
                </c:pt>
                <c:pt idx="25">
                  <c:v>26.24009900990097</c:v>
                </c:pt>
                <c:pt idx="26">
                  <c:v>25.212743902439</c:v>
                </c:pt>
                <c:pt idx="27">
                  <c:v>24.18810503121555</c:v>
                </c:pt>
                <c:pt idx="28">
                  <c:v>23.16589652728559</c:v>
                </c:pt>
                <c:pt idx="29">
                  <c:v>22.14587127695992</c:v>
                </c:pt>
                <c:pt idx="30">
                  <c:v>21.12781456953639</c:v>
                </c:pt>
                <c:pt idx="31">
                  <c:v>20.11153895479317</c:v>
                </c:pt>
                <c:pt idx="32">
                  <c:v>19.09688004972029</c:v>
                </c:pt>
                <c:pt idx="33">
                  <c:v>18.08369309617121</c:v>
                </c:pt>
                <c:pt idx="34">
                  <c:v>17.071850117096</c:v>
                </c:pt>
                <c:pt idx="35">
                  <c:v>16.06123755334279</c:v>
                </c:pt>
                <c:pt idx="36">
                  <c:v>15.05175428887656</c:v>
                </c:pt>
                <c:pt idx="37">
                  <c:v>14.04330999192025</c:v>
                </c:pt>
                <c:pt idx="38">
                  <c:v>13.03582371458549</c:v>
                </c:pt>
                <c:pt idx="39">
                  <c:v>12.02922270519046</c:v>
                </c:pt>
                <c:pt idx="40">
                  <c:v>11.0234413965087</c:v>
                </c:pt>
                <c:pt idx="41">
                  <c:v>10.01842054027741</c:v>
                </c:pt>
                <c:pt idx="42">
                  <c:v>9.014106463878295</c:v>
                </c:pt>
                <c:pt idx="43">
                  <c:v>8.010450429533287</c:v>
                </c:pt>
                <c:pt idx="44">
                  <c:v>7.007408079891028</c:v>
                </c:pt>
                <c:pt idx="45">
                  <c:v>6.004938956714731</c:v>
                </c:pt>
                <c:pt idx="46">
                  <c:v>5.003006081668084</c:v>
                </c:pt>
                <c:pt idx="47">
                  <c:v>4.001575590048874</c:v>
                </c:pt>
                <c:pt idx="48">
                  <c:v>3.000616409829207</c:v>
                </c:pt>
                <c:pt idx="49">
                  <c:v>2.00009997959597</c:v>
                </c:pt>
                <c:pt idx="50">
                  <c:v>0.999999999999969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Permeability!$G$5</c:f>
              <c:strCache>
                <c:ptCount val="1"/>
                <c:pt idx="0">
                  <c:v>log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Permeability!$G$6:$G$56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91.20108393559097</c:v>
                </c:pt>
                <c:pt idx="2">
                  <c:v>83.17637711026713</c:v>
                </c:pt>
                <c:pt idx="3">
                  <c:v>75.85775750291836</c:v>
                </c:pt>
                <c:pt idx="4">
                  <c:v>69.18309709189366</c:v>
                </c:pt>
                <c:pt idx="5">
                  <c:v>63.0957344480193</c:v>
                </c:pt>
                <c:pt idx="6">
                  <c:v>57.54399373371569</c:v>
                </c:pt>
                <c:pt idx="7">
                  <c:v>52.48074602497726</c:v>
                </c:pt>
                <c:pt idx="8">
                  <c:v>47.86300923226381</c:v>
                </c:pt>
                <c:pt idx="9">
                  <c:v>43.65158322401657</c:v>
                </c:pt>
                <c:pt idx="10">
                  <c:v>39.8107170553497</c:v>
                </c:pt>
                <c:pt idx="11">
                  <c:v>36.30780547701011</c:v>
                </c:pt>
                <c:pt idx="12">
                  <c:v>33.11311214825908</c:v>
                </c:pt>
                <c:pt idx="13">
                  <c:v>30.19951720402014</c:v>
                </c:pt>
                <c:pt idx="14">
                  <c:v>27.54228703338164</c:v>
                </c:pt>
                <c:pt idx="15">
                  <c:v>25.11886431509577</c:v>
                </c:pt>
                <c:pt idx="16">
                  <c:v>22.90867652767771</c:v>
                </c:pt>
                <c:pt idx="17">
                  <c:v>20.89296130854037</c:v>
                </c:pt>
                <c:pt idx="18">
                  <c:v>19.05460717963245</c:v>
                </c:pt>
                <c:pt idx="19">
                  <c:v>17.37800828749373</c:v>
                </c:pt>
                <c:pt idx="20">
                  <c:v>15.84893192461112</c:v>
                </c:pt>
                <c:pt idx="21">
                  <c:v>14.45439770745926</c:v>
                </c:pt>
                <c:pt idx="22">
                  <c:v>13.18256738556405</c:v>
                </c:pt>
                <c:pt idx="23">
                  <c:v>12.02264434617411</c:v>
                </c:pt>
                <c:pt idx="24">
                  <c:v>10.96478196143183</c:v>
                </c:pt>
                <c:pt idx="25">
                  <c:v>9.99999999999998</c:v>
                </c:pt>
                <c:pt idx="26">
                  <c:v>9.120108393559079</c:v>
                </c:pt>
                <c:pt idx="27">
                  <c:v>8.31763771102669</c:v>
                </c:pt>
                <c:pt idx="28">
                  <c:v>7.585775750291821</c:v>
                </c:pt>
                <c:pt idx="29">
                  <c:v>6.91830970918935</c:v>
                </c:pt>
                <c:pt idx="30">
                  <c:v>6.309573444801918</c:v>
                </c:pt>
                <c:pt idx="31">
                  <c:v>5.754399373371555</c:v>
                </c:pt>
                <c:pt idx="32">
                  <c:v>5.248074602497713</c:v>
                </c:pt>
                <c:pt idx="33">
                  <c:v>4.786300923226371</c:v>
                </c:pt>
                <c:pt idx="34">
                  <c:v>4.365158322401649</c:v>
                </c:pt>
                <c:pt idx="35">
                  <c:v>3.981071705534962</c:v>
                </c:pt>
                <c:pt idx="36">
                  <c:v>3.630780547701002</c:v>
                </c:pt>
                <c:pt idx="37">
                  <c:v>3.311311214825901</c:v>
                </c:pt>
                <c:pt idx="38">
                  <c:v>3.019951720402008</c:v>
                </c:pt>
                <c:pt idx="39">
                  <c:v>2.754228703338159</c:v>
                </c:pt>
                <c:pt idx="40">
                  <c:v>2.511886431509573</c:v>
                </c:pt>
                <c:pt idx="41">
                  <c:v>2.290867652767766</c:v>
                </c:pt>
                <c:pt idx="42">
                  <c:v>2.089296130854034</c:v>
                </c:pt>
                <c:pt idx="43">
                  <c:v>1.905460717963242</c:v>
                </c:pt>
                <c:pt idx="44">
                  <c:v>1.737800828749371</c:v>
                </c:pt>
                <c:pt idx="45">
                  <c:v>1.584893192461109</c:v>
                </c:pt>
                <c:pt idx="46">
                  <c:v>1.445439770745923</c:v>
                </c:pt>
                <c:pt idx="47">
                  <c:v>1.318256738556403</c:v>
                </c:pt>
                <c:pt idx="48">
                  <c:v>1.20226443461741</c:v>
                </c:pt>
                <c:pt idx="49">
                  <c:v>1.096478196143182</c:v>
                </c:pt>
                <c:pt idx="50">
                  <c:v>0.999999999999997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Permeability!$H$5</c:f>
              <c:strCache>
                <c:ptCount val="1"/>
                <c:pt idx="0">
                  <c:v>HS-1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Permeability!$H$6:$H$56</c:f>
              <c:numCache>
                <c:formatCode>_(* #,##0.00_);_(* \(#,##0.00\);_(* "-"??_);_(@_)</c:formatCode>
                <c:ptCount val="51"/>
                <c:pt idx="0">
                  <c:v>100.0</c:v>
                </c:pt>
                <c:pt idx="1">
                  <c:v>97.073603310671</c:v>
                </c:pt>
                <c:pt idx="2">
                  <c:v>94.20374707259953</c:v>
                </c:pt>
                <c:pt idx="3">
                  <c:v>91.38880835024644</c:v>
                </c:pt>
                <c:pt idx="4">
                  <c:v>88.62722573233773</c:v>
                </c:pt>
                <c:pt idx="5">
                  <c:v>85.9174964438122</c:v>
                </c:pt>
                <c:pt idx="6">
                  <c:v>83.25817361894023</c:v>
                </c:pt>
                <c:pt idx="7">
                  <c:v>80.6478637252164</c:v>
                </c:pt>
                <c:pt idx="8">
                  <c:v>78.08522412838958</c:v>
                </c:pt>
                <c:pt idx="9">
                  <c:v>75.56896078969013</c:v>
                </c:pt>
                <c:pt idx="10">
                  <c:v>73.0978260869565</c:v>
                </c:pt>
                <c:pt idx="11">
                  <c:v>70.67061675195258</c:v>
                </c:pt>
                <c:pt idx="12">
                  <c:v>68.28617191671114</c:v>
                </c:pt>
                <c:pt idx="13">
                  <c:v>65.94337126223865</c:v>
                </c:pt>
                <c:pt idx="14">
                  <c:v>63.64113326337877</c:v>
                </c:pt>
                <c:pt idx="15">
                  <c:v>61.37841352405719</c:v>
                </c:pt>
                <c:pt idx="16">
                  <c:v>59.15420319752447</c:v>
                </c:pt>
                <c:pt idx="17">
                  <c:v>56.96752748657629</c:v>
                </c:pt>
                <c:pt idx="18">
                  <c:v>54.81744421906691</c:v>
                </c:pt>
                <c:pt idx="19">
                  <c:v>52.70304249434243</c:v>
                </c:pt>
                <c:pt idx="20">
                  <c:v>50.6234413965087</c:v>
                </c:pt>
                <c:pt idx="21">
                  <c:v>48.57778877071478</c:v>
                </c:pt>
                <c:pt idx="22">
                  <c:v>46.56526005888122</c:v>
                </c:pt>
                <c:pt idx="23">
                  <c:v>44.58505719153076</c:v>
                </c:pt>
                <c:pt idx="24">
                  <c:v>42.63640753259292</c:v>
                </c:pt>
                <c:pt idx="25">
                  <c:v>40.71856287425146</c:v>
                </c:pt>
                <c:pt idx="26">
                  <c:v>38.83079847908741</c:v>
                </c:pt>
                <c:pt idx="27">
                  <c:v>36.97241216694173</c:v>
                </c:pt>
                <c:pt idx="28">
                  <c:v>35.14272344408044</c:v>
                </c:pt>
                <c:pt idx="29">
                  <c:v>33.34107267239374</c:v>
                </c:pt>
                <c:pt idx="30">
                  <c:v>31.56682027649765</c:v>
                </c:pt>
                <c:pt idx="31">
                  <c:v>29.81934598673676</c:v>
                </c:pt>
                <c:pt idx="32">
                  <c:v>28.09804811620513</c:v>
                </c:pt>
                <c:pt idx="33">
                  <c:v>26.40234287001573</c:v>
                </c:pt>
                <c:pt idx="34">
                  <c:v>24.73166368515201</c:v>
                </c:pt>
                <c:pt idx="35">
                  <c:v>23.08546059933403</c:v>
                </c:pt>
                <c:pt idx="36">
                  <c:v>21.46319964742173</c:v>
                </c:pt>
                <c:pt idx="37">
                  <c:v>19.86436228396407</c:v>
                </c:pt>
                <c:pt idx="38">
                  <c:v>18.28844483058205</c:v>
                </c:pt>
                <c:pt idx="39">
                  <c:v>16.73495794694841</c:v>
                </c:pt>
                <c:pt idx="40">
                  <c:v>15.20342612419697</c:v>
                </c:pt>
                <c:pt idx="41">
                  <c:v>13.69338719965975</c:v>
                </c:pt>
                <c:pt idx="42">
                  <c:v>12.20439189189185</c:v>
                </c:pt>
                <c:pt idx="43">
                  <c:v>10.73600335500103</c:v>
                </c:pt>
                <c:pt idx="44">
                  <c:v>9.287796751353582</c:v>
                </c:pt>
                <c:pt idx="45">
                  <c:v>7.859358841778672</c:v>
                </c:pt>
                <c:pt idx="46">
                  <c:v>6.45028759244039</c:v>
                </c:pt>
                <c:pt idx="47">
                  <c:v>5.060191797592282</c:v>
                </c:pt>
                <c:pt idx="48">
                  <c:v>3.688690717470578</c:v>
                </c:pt>
                <c:pt idx="49">
                  <c:v>2.335413730622065</c:v>
                </c:pt>
                <c:pt idx="50">
                  <c:v>0.999999999999957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Permeability!$I$5</c:f>
              <c:strCache>
                <c:ptCount val="1"/>
                <c:pt idx="0">
                  <c:v>HS-2</c:v>
                </c:pt>
              </c:strCache>
            </c:strRef>
          </c:tx>
          <c:marker>
            <c:symbol val="none"/>
          </c:marker>
          <c:xVal>
            <c:numRef>
              <c:f>Permeability!$B$6:$B$56</c:f>
              <c:numCache>
                <c:formatCode>0%</c:formatCode>
                <c:ptCount val="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0.0800000000000001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0.700000000000001</c:v>
                </c:pt>
                <c:pt idx="36">
                  <c:v>0.720000000000001</c:v>
                </c:pt>
                <c:pt idx="37">
                  <c:v>0.740000000000001</c:v>
                </c:pt>
                <c:pt idx="38">
                  <c:v>0.760000000000001</c:v>
                </c:pt>
                <c:pt idx="39">
                  <c:v>0.780000000000001</c:v>
                </c:pt>
                <c:pt idx="40">
                  <c:v>0.800000000000001</c:v>
                </c:pt>
                <c:pt idx="41">
                  <c:v>0.820000000000001</c:v>
                </c:pt>
                <c:pt idx="42">
                  <c:v>0.840000000000001</c:v>
                </c:pt>
                <c:pt idx="43">
                  <c:v>0.86</c:v>
                </c:pt>
                <c:pt idx="44">
                  <c:v>0.88</c:v>
                </c:pt>
                <c:pt idx="45">
                  <c:v>0.900000000000001</c:v>
                </c:pt>
                <c:pt idx="46">
                  <c:v>0.920000000000001</c:v>
                </c:pt>
                <c:pt idx="47">
                  <c:v>0.940000000000001</c:v>
                </c:pt>
                <c:pt idx="48">
                  <c:v>0.960000000000001</c:v>
                </c:pt>
                <c:pt idx="49">
                  <c:v>0.980000000000001</c:v>
                </c:pt>
                <c:pt idx="50">
                  <c:v>1.000000000000001</c:v>
                </c:pt>
              </c:numCache>
            </c:numRef>
          </c:xVal>
          <c:yVal>
            <c:numRef>
              <c:f>Permeability!$I$6:$I$56</c:f>
              <c:numCache>
                <c:formatCode>_(* #,##0.00_);_(* \(#,##0.00\);_(* "-"??_);_(@_)</c:formatCode>
                <c:ptCount val="51"/>
                <c:pt idx="0">
                  <c:v>99.99999999999998</c:v>
                </c:pt>
                <c:pt idx="1">
                  <c:v>59.4457831325301</c:v>
                </c:pt>
                <c:pt idx="2">
                  <c:v>41.96551724137928</c:v>
                </c:pt>
                <c:pt idx="3">
                  <c:v>32.22818791946307</c:v>
                </c:pt>
                <c:pt idx="4">
                  <c:v>26.021978021978</c:v>
                </c:pt>
                <c:pt idx="5">
                  <c:v>21.72093023255812</c:v>
                </c:pt>
                <c:pt idx="6">
                  <c:v>18.56451612903224</c:v>
                </c:pt>
                <c:pt idx="7">
                  <c:v>16.14946619217081</c:v>
                </c:pt>
                <c:pt idx="8">
                  <c:v>14.2420382165605</c:v>
                </c:pt>
                <c:pt idx="9">
                  <c:v>12.69740634005763</c:v>
                </c:pt>
                <c:pt idx="10">
                  <c:v>11.42105263157894</c:v>
                </c:pt>
                <c:pt idx="11">
                  <c:v>10.34866828087166</c:v>
                </c:pt>
                <c:pt idx="12">
                  <c:v>9.434977578475328</c:v>
                </c:pt>
                <c:pt idx="13">
                  <c:v>8.647181628392477</c:v>
                </c:pt>
                <c:pt idx="14">
                  <c:v>7.960937499999992</c:v>
                </c:pt>
                <c:pt idx="15">
                  <c:v>7.357798165137607</c:v>
                </c:pt>
                <c:pt idx="16">
                  <c:v>6.8235294117647</c:v>
                </c:pt>
                <c:pt idx="17">
                  <c:v>6.346972176759404</c:v>
                </c:pt>
                <c:pt idx="18">
                  <c:v>5.919254658385086</c:v>
                </c:pt>
                <c:pt idx="19">
                  <c:v>5.53323485967503</c:v>
                </c:pt>
                <c:pt idx="20">
                  <c:v>5.18309859154929</c:v>
                </c:pt>
                <c:pt idx="21">
                  <c:v>4.864064602960964</c:v>
                </c:pt>
                <c:pt idx="22">
                  <c:v>4.572164948453603</c:v>
                </c:pt>
                <c:pt idx="23">
                  <c:v>4.304079110012356</c:v>
                </c:pt>
                <c:pt idx="24">
                  <c:v>4.057007125890731</c:v>
                </c:pt>
                <c:pt idx="25">
                  <c:v>3.828571428571423</c:v>
                </c:pt>
                <c:pt idx="26">
                  <c:v>3.616740088105722</c:v>
                </c:pt>
                <c:pt idx="27">
                  <c:v>3.419766206163651</c:v>
                </c:pt>
                <c:pt idx="28">
                  <c:v>3.236139630390139</c:v>
                </c:pt>
                <c:pt idx="29">
                  <c:v>3.064548162859976</c:v>
                </c:pt>
                <c:pt idx="30">
                  <c:v>2.90384615384615</c:v>
                </c:pt>
                <c:pt idx="31">
                  <c:v>2.753028890959921</c:v>
                </c:pt>
                <c:pt idx="32">
                  <c:v>2.611211573236885</c:v>
                </c:pt>
                <c:pt idx="33">
                  <c:v>2.477611940298503</c:v>
                </c:pt>
                <c:pt idx="34">
                  <c:v>2.35153583617747</c:v>
                </c:pt>
                <c:pt idx="35">
                  <c:v>2.232365145228212</c:v>
                </c:pt>
                <c:pt idx="36">
                  <c:v>2.119547657512113</c:v>
                </c:pt>
                <c:pt idx="37">
                  <c:v>2.012588512981901</c:v>
                </c:pt>
                <c:pt idx="38">
                  <c:v>1.911042944785273</c:v>
                </c:pt>
                <c:pt idx="39">
                  <c:v>1.814510097232607</c:v>
                </c:pt>
                <c:pt idx="40">
                  <c:v>1.722627737226274</c:v>
                </c:pt>
                <c:pt idx="41">
                  <c:v>1.635067712045614</c:v>
                </c:pt>
                <c:pt idx="42">
                  <c:v>1.551532033426181</c:v>
                </c:pt>
                <c:pt idx="43">
                  <c:v>1.471749489448602</c:v>
                </c:pt>
                <c:pt idx="44">
                  <c:v>1.395472703062581</c:v>
                </c:pt>
                <c:pt idx="45">
                  <c:v>1.322475570032571</c:v>
                </c:pt>
                <c:pt idx="46">
                  <c:v>1.252551020408161</c:v>
                </c:pt>
                <c:pt idx="47">
                  <c:v>1.185509056839473</c:v>
                </c:pt>
                <c:pt idx="48">
                  <c:v>1.121175030599753</c:v>
                </c:pt>
                <c:pt idx="49">
                  <c:v>1.059388122375523</c:v>
                </c:pt>
                <c:pt idx="50">
                  <c:v>0.999999999999998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869768"/>
        <c:axId val="-2096593224"/>
      </c:scatterChart>
      <c:valAx>
        <c:axId val="-210386976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Fraction of second phase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96593224"/>
        <c:crosses val="autoZero"/>
        <c:crossBetween val="midCat"/>
      </c:valAx>
      <c:valAx>
        <c:axId val="-2096593224"/>
        <c:scaling>
          <c:logBase val="10.0"/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Permeability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out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3869768"/>
        <c:crosses val="autoZero"/>
        <c:crossBetween val="midCat"/>
      </c:valAx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25400</xdr:rowOff>
    </xdr:from>
    <xdr:to>
      <xdr:col>11</xdr:col>
      <xdr:colOff>228600</xdr:colOff>
      <xdr:row>39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25400</xdr:colOff>
      <xdr:row>42</xdr:row>
      <xdr:rowOff>25400</xdr:rowOff>
    </xdr:from>
    <xdr:to>
      <xdr:col>11</xdr:col>
      <xdr:colOff>254000</xdr:colOff>
      <xdr:row>71</xdr:row>
      <xdr:rowOff>101600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42</xdr:row>
      <xdr:rowOff>50800</xdr:rowOff>
    </xdr:from>
    <xdr:to>
      <xdr:col>20</xdr:col>
      <xdr:colOff>254000</xdr:colOff>
      <xdr:row>71</xdr:row>
      <xdr:rowOff>127000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50800</xdr:colOff>
      <xdr:row>10</xdr:row>
      <xdr:rowOff>50800</xdr:rowOff>
    </xdr:from>
    <xdr:to>
      <xdr:col>20</xdr:col>
      <xdr:colOff>279400</xdr:colOff>
      <xdr:row>39</xdr:row>
      <xdr:rowOff>127000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25400</xdr:rowOff>
    </xdr:from>
    <xdr:to>
      <xdr:col>11</xdr:col>
      <xdr:colOff>723900</xdr:colOff>
      <xdr:row>35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20</xdr:col>
      <xdr:colOff>723900</xdr:colOff>
      <xdr:row>35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abSelected="1" topLeftCell="B1" workbookViewId="0">
      <selection activeCell="K4" sqref="K4"/>
    </sheetView>
  </sheetViews>
  <sheetFormatPr baseColWidth="10" defaultRowHeight="15" x14ac:dyDescent="0"/>
  <sheetData>
    <row r="1" spans="1:44" ht="17" thickBot="1">
      <c r="A1" s="6" t="s">
        <v>1</v>
      </c>
      <c r="B1" s="7" t="s">
        <v>0</v>
      </c>
      <c r="G1" t="s">
        <v>20</v>
      </c>
      <c r="K1" s="5" t="s">
        <v>22</v>
      </c>
      <c r="L1" s="5" t="s">
        <v>23</v>
      </c>
      <c r="M1" s="5" t="s">
        <v>2</v>
      </c>
      <c r="N1" s="5" t="s">
        <v>24</v>
      </c>
      <c r="O1" s="5" t="s">
        <v>25</v>
      </c>
      <c r="P1" s="5" t="s">
        <v>16</v>
      </c>
      <c r="Q1" s="5" t="s">
        <v>17</v>
      </c>
      <c r="R1" s="5" t="s">
        <v>7</v>
      </c>
      <c r="S1" s="5" t="s">
        <v>26</v>
      </c>
      <c r="T1" s="5" t="s">
        <v>28</v>
      </c>
    </row>
    <row r="2" spans="1:44" ht="16" thickTop="1">
      <c r="A2" s="15" t="s">
        <v>2</v>
      </c>
      <c r="B2" s="16"/>
      <c r="C2" s="15" t="s">
        <v>4</v>
      </c>
      <c r="D2" s="16"/>
      <c r="G2" t="s">
        <v>19</v>
      </c>
      <c r="K2" s="15" t="s">
        <v>29</v>
      </c>
      <c r="L2" s="17">
        <v>0.5</v>
      </c>
      <c r="M2" s="18">
        <v>30</v>
      </c>
      <c r="N2" s="37">
        <f>M2/(3*(1-2*T2))</f>
        <v>24.999999999999996</v>
      </c>
      <c r="O2" s="37">
        <f>M2/(2*(1+T2))</f>
        <v>11.538461538461538</v>
      </c>
      <c r="P2" s="37">
        <f>SQRT((N2+4*O2/3)/$S2)</f>
        <v>6.3548890930224253</v>
      </c>
      <c r="Q2" s="37">
        <f>SQRT(O2/$S2)</f>
        <v>3.3968311024337874</v>
      </c>
      <c r="R2" s="37">
        <f>P2/Q2</f>
        <v>1.8708286933869707</v>
      </c>
      <c r="S2" s="21">
        <f>$A$7+L2*($B$7-$A$7)</f>
        <v>1</v>
      </c>
      <c r="T2" s="21">
        <v>0.3</v>
      </c>
    </row>
    <row r="3" spans="1:44">
      <c r="A3" s="17">
        <v>100</v>
      </c>
      <c r="B3" s="18">
        <v>10</v>
      </c>
      <c r="C3" s="21">
        <f>A3/(3*(1-2*A5))</f>
        <v>83.333333333333314</v>
      </c>
      <c r="D3" s="21">
        <f>B3/(3*(1-2*B5))</f>
        <v>8.3333333333333321</v>
      </c>
      <c r="G3" t="s">
        <v>21</v>
      </c>
      <c r="K3" s="38" t="s">
        <v>30</v>
      </c>
      <c r="L3" s="43">
        <v>0.5</v>
      </c>
      <c r="M3" s="44">
        <v>50</v>
      </c>
      <c r="N3" s="37">
        <f>M3/(3*(1-2*T3))</f>
        <v>41.666666666666657</v>
      </c>
      <c r="O3" s="37">
        <f>M3/(2*(1+T3))</f>
        <v>19.23076923076923</v>
      </c>
      <c r="P3" s="39">
        <f>SQRT((N3+4*O3/3)/$S3)</f>
        <v>8.204126541423669</v>
      </c>
      <c r="Q3" s="39">
        <f>SQRT(O3/$S3)</f>
        <v>4.3852900965351456</v>
      </c>
      <c r="R3" s="39">
        <f>P3/Q3</f>
        <v>1.8708286933869707</v>
      </c>
      <c r="S3" s="21">
        <f>$A$7+L3*($B$7-$A$7)</f>
        <v>1</v>
      </c>
      <c r="T3" s="21">
        <v>0.3</v>
      </c>
    </row>
    <row r="4" spans="1:44">
      <c r="A4" s="15" t="s">
        <v>3</v>
      </c>
      <c r="B4" s="16"/>
      <c r="C4" s="19" t="s">
        <v>5</v>
      </c>
      <c r="D4" s="14"/>
    </row>
    <row r="5" spans="1:44">
      <c r="A5" s="17">
        <v>0.3</v>
      </c>
      <c r="B5" s="17">
        <v>0.3</v>
      </c>
      <c r="C5" s="21">
        <f>A3/(2*(1+A5))</f>
        <v>38.46153846153846</v>
      </c>
      <c r="D5" s="21">
        <f>B3/(2*(1+B5))</f>
        <v>3.8461538461538458</v>
      </c>
    </row>
    <row r="6" spans="1:44">
      <c r="A6" t="s">
        <v>6</v>
      </c>
      <c r="B6" s="32"/>
      <c r="AM6" s="31"/>
    </row>
    <row r="7" spans="1:44">
      <c r="A7" s="17">
        <v>1</v>
      </c>
      <c r="B7" s="18">
        <v>1</v>
      </c>
    </row>
    <row r="8" spans="1:44" ht="20" thickBot="1">
      <c r="D8" s="26" t="s">
        <v>14</v>
      </c>
      <c r="G8" s="25" t="s">
        <v>15</v>
      </c>
      <c r="K8" s="26" t="s">
        <v>16</v>
      </c>
      <c r="N8" s="25" t="s">
        <v>15</v>
      </c>
      <c r="R8" s="27" t="s">
        <v>17</v>
      </c>
      <c r="S8" s="28"/>
      <c r="T8" s="28"/>
      <c r="U8" s="29" t="s">
        <v>15</v>
      </c>
      <c r="V8" s="28"/>
      <c r="W8" s="28"/>
      <c r="Y8" s="26" t="s">
        <v>7</v>
      </c>
      <c r="AF8" s="27" t="s">
        <v>4</v>
      </c>
      <c r="AG8" s="28"/>
      <c r="AH8" s="28"/>
      <c r="AI8" s="29" t="s">
        <v>15</v>
      </c>
      <c r="AJ8" s="28"/>
      <c r="AK8" s="28"/>
      <c r="AM8" s="27" t="s">
        <v>18</v>
      </c>
      <c r="AN8" s="28"/>
      <c r="AO8" s="28"/>
      <c r="AP8" s="29" t="s">
        <v>15</v>
      </c>
      <c r="AQ8" s="28"/>
      <c r="AR8" s="28"/>
    </row>
    <row r="9" spans="1:44" ht="18" thickTop="1" thickBot="1">
      <c r="A9" s="6" t="s">
        <v>1</v>
      </c>
      <c r="B9" s="7" t="s">
        <v>0</v>
      </c>
      <c r="C9" s="22" t="s">
        <v>6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K9" s="5" t="s">
        <v>8</v>
      </c>
      <c r="L9" s="5" t="s">
        <v>9</v>
      </c>
      <c r="M9" s="5" t="s">
        <v>10</v>
      </c>
      <c r="N9" s="5" t="s">
        <v>11</v>
      </c>
      <c r="O9" s="5" t="s">
        <v>12</v>
      </c>
      <c r="P9" s="5" t="s">
        <v>13</v>
      </c>
      <c r="R9" s="30" t="s">
        <v>8</v>
      </c>
      <c r="S9" s="30" t="s">
        <v>9</v>
      </c>
      <c r="T9" s="30" t="s">
        <v>10</v>
      </c>
      <c r="U9" s="30" t="s">
        <v>11</v>
      </c>
      <c r="V9" s="30" t="s">
        <v>12</v>
      </c>
      <c r="W9" s="30" t="s">
        <v>13</v>
      </c>
      <c r="X9" s="2"/>
      <c r="Y9" s="5" t="s">
        <v>8</v>
      </c>
      <c r="Z9" s="5" t="s">
        <v>9</v>
      </c>
      <c r="AA9" s="5" t="s">
        <v>10</v>
      </c>
      <c r="AB9" s="5" t="s">
        <v>11</v>
      </c>
      <c r="AC9" s="5" t="s">
        <v>12</v>
      </c>
      <c r="AD9" s="5" t="s">
        <v>13</v>
      </c>
      <c r="AF9" s="30" t="s">
        <v>8</v>
      </c>
      <c r="AG9" s="30" t="s">
        <v>9</v>
      </c>
      <c r="AH9" s="30" t="s">
        <v>10</v>
      </c>
      <c r="AI9" s="30" t="s">
        <v>11</v>
      </c>
      <c r="AJ9" s="30" t="s">
        <v>12</v>
      </c>
      <c r="AK9" s="30" t="s">
        <v>13</v>
      </c>
      <c r="AM9" s="30" t="s">
        <v>8</v>
      </c>
      <c r="AN9" s="30" t="s">
        <v>9</v>
      </c>
      <c r="AO9" s="30" t="s">
        <v>10</v>
      </c>
      <c r="AP9" s="30" t="s">
        <v>11</v>
      </c>
      <c r="AQ9" s="30" t="s">
        <v>12</v>
      </c>
      <c r="AR9" s="30" t="s">
        <v>13</v>
      </c>
    </row>
    <row r="10" spans="1:44" ht="16" thickTop="1">
      <c r="A10" s="33">
        <v>1</v>
      </c>
      <c r="B10" s="34">
        <f>1-A10</f>
        <v>0</v>
      </c>
      <c r="C10" s="23">
        <f t="shared" ref="C10:C41" si="0">$A10*A$7+$B10*B$7</f>
        <v>1</v>
      </c>
      <c r="D10" s="12">
        <f t="shared" ref="D10:D41" si="1">9*AF10*AM10/(3*AF10+AM10)</f>
        <v>99.999999999999986</v>
      </c>
      <c r="E10" s="8">
        <f t="shared" ref="E10:E41" si="2">9*AG10*AN10/(3*AG10+AN10)</f>
        <v>99.999999999999986</v>
      </c>
      <c r="F10" s="8">
        <f t="shared" ref="F10:F41" si="3">9*AH10*AO10/(3*AH10+AO10)</f>
        <v>99.999999999999986</v>
      </c>
      <c r="G10" s="8">
        <f t="shared" ref="G10:G35" si="4">9*AI10*AP10/(3*AI10+AP10)</f>
        <v>99.999999999999986</v>
      </c>
      <c r="H10" s="8">
        <f t="shared" ref="H10:H41" si="5">9*AJ10*AQ10/(3*AJ10+AQ10)</f>
        <v>99.999999999999986</v>
      </c>
      <c r="I10" s="9">
        <f t="shared" ref="I10:I41" si="6">9*AK10*AR10/(3*AK10+AR10)</f>
        <v>99.999999999999986</v>
      </c>
      <c r="K10" s="4">
        <f t="shared" ref="K10:K41" si="7">SQRT((AF10+4*AM10/3)/$C10)</f>
        <v>11.602387022306427</v>
      </c>
      <c r="L10" s="4">
        <f t="shared" ref="L10:L41" si="8">SQRT((AG10+4*AN10/3)/$C10)</f>
        <v>11.602387022306427</v>
      </c>
      <c r="M10" s="4">
        <f t="shared" ref="M10:M41" si="9">SQRT((AH10+4*AO10/3)/$C10)</f>
        <v>11.602387022306427</v>
      </c>
      <c r="N10" s="4">
        <f t="shared" ref="N10:N41" si="10">SQRT((AI10+4*AP10/3)/$C10)</f>
        <v>11.602387022306427</v>
      </c>
      <c r="O10" s="4">
        <f t="shared" ref="O10:O41" si="11">SQRT((AJ10+4*AQ10/3)/$C10)</f>
        <v>11.602387022306427</v>
      </c>
      <c r="P10" s="4">
        <f t="shared" ref="P10:P41" si="12">SQRT((AK10+4*AR10/3)/$C10)</f>
        <v>11.602387022306427</v>
      </c>
      <c r="R10" s="4">
        <f t="shared" ref="R10:R41" si="13">SQRT(AM10/$C10)</f>
        <v>6.2017367294604231</v>
      </c>
      <c r="S10" s="4">
        <f t="shared" ref="S10:S41" si="14">SQRT(AN10/$C10)</f>
        <v>6.2017367294604231</v>
      </c>
      <c r="T10" s="4">
        <f t="shared" ref="T10:T41" si="15">SQRT(AO10/$C10)</f>
        <v>6.2017367294604231</v>
      </c>
      <c r="U10" s="4">
        <f t="shared" ref="U10:U41" si="16">SQRT(AP10/$C10)</f>
        <v>6.2017367294604231</v>
      </c>
      <c r="V10" s="4">
        <f t="shared" ref="V10:V41" si="17">SQRT(AQ10/$C10)</f>
        <v>6.2017367294604231</v>
      </c>
      <c r="W10" s="4">
        <f t="shared" ref="W10:W41" si="18">SQRT(AR10/$C10)</f>
        <v>6.2017367294604231</v>
      </c>
      <c r="X10" s="20"/>
      <c r="Y10" s="1">
        <f t="shared" ref="Y10:Y41" si="19">K10/R10</f>
        <v>1.8708286933869704</v>
      </c>
      <c r="Z10" s="1">
        <f t="shared" ref="Z10:Z41" si="20">L10/S10</f>
        <v>1.8708286933869704</v>
      </c>
      <c r="AA10" s="1">
        <f t="shared" ref="AA10:AA41" si="21">M10/T10</f>
        <v>1.8708286933869704</v>
      </c>
      <c r="AB10" s="1">
        <f t="shared" ref="AB10:AB41" si="22">N10/U10</f>
        <v>1.8708286933869704</v>
      </c>
      <c r="AC10" s="1">
        <f t="shared" ref="AC10:AC41" si="23">O10/V10</f>
        <v>1.8708286933869704</v>
      </c>
      <c r="AD10" s="1">
        <f t="shared" ref="AD10:AD41" si="24">P10/W10</f>
        <v>1.8708286933869704</v>
      </c>
      <c r="AF10" s="3">
        <f t="shared" ref="AF10:AF41" si="25">$C$3*$A10+$D$3*$B10</f>
        <v>83.333333333333314</v>
      </c>
      <c r="AG10" s="3">
        <f t="shared" ref="AG10:AG41" si="26">1/($A10/$C$3+$B10/$D$3)</f>
        <v>83.333333333333314</v>
      </c>
      <c r="AH10" s="3">
        <f t="shared" ref="AH10:AH41" si="27">(AF10+AG10)/2</f>
        <v>83.333333333333314</v>
      </c>
      <c r="AI10" s="3">
        <f t="shared" ref="AI10:AI41" si="28">($C$3^$A10)*($D$3^$B10)</f>
        <v>83.333333333333314</v>
      </c>
      <c r="AJ10" s="3">
        <f t="shared" ref="AJ10:AJ41" si="29">$C$3+$B10/(1/($D$3-$C$3)+$A10/($C$3+4*$C$5/3))</f>
        <v>83.333333333333314</v>
      </c>
      <c r="AK10" s="3">
        <f t="shared" ref="AK10:AK41" si="30">$D$3+$A10/(1/($C$3-$D$3)+$B10/($D$3+4*$D$5/3))</f>
        <v>83.333333333333314</v>
      </c>
      <c r="AM10" s="3">
        <f t="shared" ref="AM10:AM41" si="31">$C$5*$A10+$D$5*$B10</f>
        <v>38.46153846153846</v>
      </c>
      <c r="AN10" s="3">
        <f t="shared" ref="AN10:AN41" si="32">1/($A10/$C$5+$B10/$D$5)</f>
        <v>38.46153846153846</v>
      </c>
      <c r="AO10" s="3">
        <f>(AM10+AN10)/2</f>
        <v>38.46153846153846</v>
      </c>
      <c r="AP10" s="3">
        <f t="shared" ref="AP10:AP41" si="33">($C$5^$A10)*($D$5^$B10)</f>
        <v>38.46153846153846</v>
      </c>
      <c r="AQ10" s="3">
        <f t="shared" ref="AQ10:AQ41" si="34">$C$5+$B10/(1/($D$5-$C$5)+2*$A10*($C$3+2*$C$5)/(5*$C$5*($C$3+4*$C$5/3)))</f>
        <v>38.46153846153846</v>
      </c>
      <c r="AR10" s="3">
        <f t="shared" ref="AR10:AR41" si="35">$D$5+$A10/(1/($C$5-$D$5)+2*$B10*($D$3+2*$D$5)/(5*$D$5*($D$3+4*$D$5/3)))</f>
        <v>38.46153846153846</v>
      </c>
    </row>
    <row r="11" spans="1:44">
      <c r="A11" s="33">
        <f>A10-0.02</f>
        <v>0.98</v>
      </c>
      <c r="B11" s="34">
        <f t="shared" ref="B11" si="36">1-A11</f>
        <v>2.0000000000000018E-2</v>
      </c>
      <c r="C11" s="23">
        <f t="shared" si="0"/>
        <v>1</v>
      </c>
      <c r="D11" s="12">
        <f t="shared" si="1"/>
        <v>98.2</v>
      </c>
      <c r="E11" s="8">
        <f t="shared" si="2"/>
        <v>84.745762711864387</v>
      </c>
      <c r="F11" s="8">
        <f t="shared" si="3"/>
        <v>91.472881355932188</v>
      </c>
      <c r="G11" s="8">
        <f t="shared" si="4"/>
        <v>95.499258602143613</v>
      </c>
      <c r="H11" s="8">
        <f t="shared" si="5"/>
        <v>96.780818887884763</v>
      </c>
      <c r="I11" s="9">
        <f t="shared" si="6"/>
        <v>90.981684519310349</v>
      </c>
      <c r="K11" s="4">
        <f t="shared" si="7"/>
        <v>11.497491365176478</v>
      </c>
      <c r="L11" s="4">
        <f t="shared" si="8"/>
        <v>10.680862999768204</v>
      </c>
      <c r="M11" s="4">
        <f t="shared" si="9"/>
        <v>11.096691896960216</v>
      </c>
      <c r="N11" s="4">
        <f t="shared" si="10"/>
        <v>11.338284450132498</v>
      </c>
      <c r="O11" s="4">
        <f t="shared" si="11"/>
        <v>11.389464777650257</v>
      </c>
      <c r="P11" s="4">
        <f t="shared" si="12"/>
        <v>11.011474146922204</v>
      </c>
      <c r="R11" s="4">
        <f t="shared" si="13"/>
        <v>6.145667642268883</v>
      </c>
      <c r="S11" s="4">
        <f t="shared" si="14"/>
        <v>5.7091614200290257</v>
      </c>
      <c r="T11" s="4">
        <f t="shared" si="15"/>
        <v>5.9314313150022482</v>
      </c>
      <c r="U11" s="4">
        <f t="shared" si="16"/>
        <v>6.0605679665974819</v>
      </c>
      <c r="V11" s="4">
        <f t="shared" si="17"/>
        <v>6.1047444262052295</v>
      </c>
      <c r="W11" s="4">
        <f t="shared" si="18"/>
        <v>5.923773553859812</v>
      </c>
      <c r="X11" s="20"/>
      <c r="Y11" s="1">
        <f t="shared" si="19"/>
        <v>1.8708286933869704</v>
      </c>
      <c r="Z11" s="1">
        <f t="shared" si="20"/>
        <v>1.8708286933869707</v>
      </c>
      <c r="AA11" s="1">
        <f t="shared" si="21"/>
        <v>1.8708286933869704</v>
      </c>
      <c r="AB11" s="1">
        <f t="shared" si="22"/>
        <v>1.8708286933869709</v>
      </c>
      <c r="AC11" s="1">
        <f t="shared" si="23"/>
        <v>1.865674298953423</v>
      </c>
      <c r="AD11" s="1">
        <f t="shared" si="24"/>
        <v>1.8588614245302049</v>
      </c>
      <c r="AF11" s="3">
        <f t="shared" si="25"/>
        <v>81.833333333333314</v>
      </c>
      <c r="AG11" s="3">
        <f t="shared" si="26"/>
        <v>70.621468926553646</v>
      </c>
      <c r="AH11" s="3">
        <f t="shared" si="27"/>
        <v>76.227401129943473</v>
      </c>
      <c r="AI11" s="3">
        <f t="shared" si="28"/>
        <v>79.582715501786353</v>
      </c>
      <c r="AJ11" s="3">
        <f t="shared" si="29"/>
        <v>80.029368575624062</v>
      </c>
      <c r="AK11" s="3">
        <f t="shared" si="30"/>
        <v>74.464438731790892</v>
      </c>
      <c r="AM11" s="3">
        <f t="shared" si="31"/>
        <v>37.769230769230774</v>
      </c>
      <c r="AN11" s="3">
        <f t="shared" si="32"/>
        <v>32.594524119947842</v>
      </c>
      <c r="AO11" s="3">
        <f t="shared" ref="AO11" si="37">(AM11+AN11)/2</f>
        <v>35.181877444589304</v>
      </c>
      <c r="AP11" s="3">
        <f t="shared" si="33"/>
        <v>36.730484077747541</v>
      </c>
      <c r="AQ11" s="3">
        <f t="shared" si="34"/>
        <v>37.267904509283817</v>
      </c>
      <c r="AR11" s="3">
        <f t="shared" si="35"/>
        <v>35.091093117408903</v>
      </c>
    </row>
    <row r="12" spans="1:44">
      <c r="A12" s="33">
        <f t="shared" ref="A12:A60" si="38">A11-0.02</f>
        <v>0.96</v>
      </c>
      <c r="B12" s="34">
        <f t="shared" ref="B12:B39" si="39">1-A12</f>
        <v>4.0000000000000036E-2</v>
      </c>
      <c r="C12" s="23">
        <f t="shared" si="0"/>
        <v>1</v>
      </c>
      <c r="D12" s="12">
        <f t="shared" si="1"/>
        <v>96.399999999999963</v>
      </c>
      <c r="E12" s="8">
        <f t="shared" si="2"/>
        <v>73.529411764705856</v>
      </c>
      <c r="F12" s="8">
        <f t="shared" si="3"/>
        <v>84.964705882352916</v>
      </c>
      <c r="G12" s="8">
        <f t="shared" si="4"/>
        <v>91.201083935590972</v>
      </c>
      <c r="H12" s="8">
        <f t="shared" si="5"/>
        <v>93.663796372295977</v>
      </c>
      <c r="I12" s="9">
        <f t="shared" si="6"/>
        <v>83.328796966857894</v>
      </c>
      <c r="K12" s="4">
        <f t="shared" si="7"/>
        <v>11.391629855698032</v>
      </c>
      <c r="L12" s="4">
        <f t="shared" si="8"/>
        <v>9.948964793006791</v>
      </c>
      <c r="M12" s="4">
        <f t="shared" si="9"/>
        <v>10.694651261769113</v>
      </c>
      <c r="N12" s="4">
        <f t="shared" si="10"/>
        <v>11.080193586453964</v>
      </c>
      <c r="O12" s="4">
        <f t="shared" si="11"/>
        <v>11.181640488303428</v>
      </c>
      <c r="P12" s="4">
        <f t="shared" si="12"/>
        <v>10.495888857514398</v>
      </c>
      <c r="R12" s="4">
        <f t="shared" si="13"/>
        <v>6.0890822852810151</v>
      </c>
      <c r="S12" s="4">
        <f t="shared" si="14"/>
        <v>5.3179453726439627</v>
      </c>
      <c r="T12" s="4">
        <f t="shared" si="15"/>
        <v>5.7165315560813799</v>
      </c>
      <c r="U12" s="4">
        <f t="shared" si="16"/>
        <v>5.9226125970915318</v>
      </c>
      <c r="V12" s="4">
        <f t="shared" si="17"/>
        <v>6.0090795130763155</v>
      </c>
      <c r="W12" s="4">
        <f t="shared" si="18"/>
        <v>5.6757275901243096</v>
      </c>
      <c r="X12" s="20"/>
      <c r="Y12" s="1">
        <f t="shared" si="19"/>
        <v>1.8708286933869707</v>
      </c>
      <c r="Z12" s="1">
        <f t="shared" si="20"/>
        <v>1.8708286933869707</v>
      </c>
      <c r="AA12" s="1">
        <f t="shared" si="21"/>
        <v>1.8708286933869704</v>
      </c>
      <c r="AB12" s="1">
        <f t="shared" si="22"/>
        <v>1.8708286933869709</v>
      </c>
      <c r="AC12" s="1">
        <f t="shared" si="23"/>
        <v>1.8607909021624924</v>
      </c>
      <c r="AD12" s="1">
        <f t="shared" si="24"/>
        <v>1.849258740989808</v>
      </c>
      <c r="AF12" s="3">
        <f t="shared" si="25"/>
        <v>80.333333333333314</v>
      </c>
      <c r="AG12" s="3">
        <f t="shared" si="26"/>
        <v>61.274509803921539</v>
      </c>
      <c r="AH12" s="3">
        <f t="shared" si="27"/>
        <v>70.80392156862743</v>
      </c>
      <c r="AI12" s="3">
        <f t="shared" si="28"/>
        <v>76.00090327965917</v>
      </c>
      <c r="AJ12" s="3">
        <f t="shared" si="29"/>
        <v>76.88370188370186</v>
      </c>
      <c r="AK12" s="3">
        <f t="shared" si="30"/>
        <v>67.211838006230494</v>
      </c>
      <c r="AM12" s="3">
        <f t="shared" si="31"/>
        <v>37.076923076923073</v>
      </c>
      <c r="AN12" s="3">
        <f t="shared" si="32"/>
        <v>28.280542986425331</v>
      </c>
      <c r="AO12" s="3">
        <f t="shared" ref="AO12:AO39" si="40">(AM12+AN12)/2</f>
        <v>32.678733031674199</v>
      </c>
      <c r="AP12" s="3">
        <f t="shared" si="33"/>
        <v>35.077339975227297</v>
      </c>
      <c r="AQ12" s="3">
        <f t="shared" si="34"/>
        <v>36.109036594473487</v>
      </c>
      <c r="AR12" s="3">
        <f t="shared" si="35"/>
        <v>32.213883677298305</v>
      </c>
    </row>
    <row r="13" spans="1:44">
      <c r="A13" s="33">
        <f t="shared" si="38"/>
        <v>0.94</v>
      </c>
      <c r="B13" s="34">
        <f t="shared" si="39"/>
        <v>6.0000000000000053E-2</v>
      </c>
      <c r="C13" s="23">
        <f t="shared" si="0"/>
        <v>1</v>
      </c>
      <c r="D13" s="12">
        <f t="shared" si="1"/>
        <v>94.6</v>
      </c>
      <c r="E13" s="8">
        <f t="shared" si="2"/>
        <v>64.935064935064915</v>
      </c>
      <c r="F13" s="8">
        <f t="shared" si="3"/>
        <v>79.767532467532433</v>
      </c>
      <c r="G13" s="8">
        <f t="shared" si="4"/>
        <v>87.096358995608057</v>
      </c>
      <c r="H13" s="8">
        <f t="shared" si="5"/>
        <v>90.64414270429755</v>
      </c>
      <c r="I13" s="9">
        <f t="shared" si="6"/>
        <v>76.753025517920022</v>
      </c>
      <c r="K13" s="4">
        <f t="shared" si="7"/>
        <v>11.284775312169659</v>
      </c>
      <c r="L13" s="4">
        <f t="shared" si="8"/>
        <v>9.3494699000845696</v>
      </c>
      <c r="M13" s="4">
        <f t="shared" si="9"/>
        <v>10.362401778997501</v>
      </c>
      <c r="N13" s="4">
        <f t="shared" si="10"/>
        <v>10.827977588078667</v>
      </c>
      <c r="O13" s="4">
        <f t="shared" si="11"/>
        <v>10.978606762340002</v>
      </c>
      <c r="P13" s="4">
        <f t="shared" si="12"/>
        <v>10.040382815045966</v>
      </c>
      <c r="R13" s="4">
        <f t="shared" si="13"/>
        <v>6.0319661292662596</v>
      </c>
      <c r="S13" s="4">
        <f t="shared" si="14"/>
        <v>4.997501873438865</v>
      </c>
      <c r="T13" s="4">
        <f t="shared" si="15"/>
        <v>5.5389367373007765</v>
      </c>
      <c r="U13" s="4">
        <f t="shared" si="16"/>
        <v>5.7877974751796044</v>
      </c>
      <c r="V13" s="4">
        <f t="shared" si="17"/>
        <v>5.9146798404492325</v>
      </c>
      <c r="W13" s="4">
        <f t="shared" si="18"/>
        <v>5.4524325744589426</v>
      </c>
      <c r="X13" s="20"/>
      <c r="Y13" s="1">
        <f t="shared" si="19"/>
        <v>1.8708286933869704</v>
      </c>
      <c r="Z13" s="1">
        <f t="shared" si="20"/>
        <v>1.8708286933869707</v>
      </c>
      <c r="AA13" s="1">
        <f t="shared" si="21"/>
        <v>1.8708286933869704</v>
      </c>
      <c r="AB13" s="1">
        <f t="shared" si="22"/>
        <v>1.8708286933869707</v>
      </c>
      <c r="AC13" s="1">
        <f t="shared" si="23"/>
        <v>1.8561624734545485</v>
      </c>
      <c r="AD13" s="1">
        <f t="shared" si="24"/>
        <v>1.8414501560420113</v>
      </c>
      <c r="AF13" s="3">
        <f t="shared" si="25"/>
        <v>78.833333333333314</v>
      </c>
      <c r="AG13" s="3">
        <f t="shared" si="26"/>
        <v>54.112554112554079</v>
      </c>
      <c r="AH13" s="3">
        <f t="shared" si="27"/>
        <v>66.472943722943697</v>
      </c>
      <c r="AI13" s="3">
        <f t="shared" si="28"/>
        <v>72.5802991630067</v>
      </c>
      <c r="AJ13" s="3">
        <f t="shared" si="29"/>
        <v>73.885222955408892</v>
      </c>
      <c r="AK13" s="3">
        <f t="shared" si="30"/>
        <v>61.170592433975713</v>
      </c>
      <c r="AM13" s="3">
        <f t="shared" si="31"/>
        <v>36.384615384615387</v>
      </c>
      <c r="AN13" s="3">
        <f t="shared" si="32"/>
        <v>24.975024975024965</v>
      </c>
      <c r="AO13" s="3">
        <f t="shared" si="40"/>
        <v>30.679820179820176</v>
      </c>
      <c r="AP13" s="3">
        <f t="shared" si="33"/>
        <v>33.498599613695404</v>
      </c>
      <c r="AQ13" s="3">
        <f t="shared" si="34"/>
        <v>34.983437615016555</v>
      </c>
      <c r="AR13" s="3">
        <f t="shared" si="35"/>
        <v>29.729020979020973</v>
      </c>
    </row>
    <row r="14" spans="1:44">
      <c r="A14" s="33">
        <f t="shared" si="38"/>
        <v>0.91999999999999993</v>
      </c>
      <c r="B14" s="34">
        <f t="shared" si="39"/>
        <v>8.0000000000000071E-2</v>
      </c>
      <c r="C14" s="23">
        <f t="shared" si="0"/>
        <v>1</v>
      </c>
      <c r="D14" s="12">
        <f t="shared" si="1"/>
        <v>92.799999999999983</v>
      </c>
      <c r="E14" s="8">
        <f t="shared" si="2"/>
        <v>58.139534883720891</v>
      </c>
      <c r="F14" s="8">
        <f t="shared" si="3"/>
        <v>75.469767441860441</v>
      </c>
      <c r="G14" s="8">
        <f t="shared" si="4"/>
        <v>83.176377110267083</v>
      </c>
      <c r="H14" s="8">
        <f t="shared" si="5"/>
        <v>87.717362771826174</v>
      </c>
      <c r="I14" s="9">
        <f t="shared" si="6"/>
        <v>71.041889950516463</v>
      </c>
      <c r="K14" s="4">
        <f t="shared" si="7"/>
        <v>11.176899253508413</v>
      </c>
      <c r="L14" s="4">
        <f t="shared" si="8"/>
        <v>8.8467371667364798</v>
      </c>
      <c r="M14" s="4">
        <f t="shared" si="9"/>
        <v>10.07938081978237</v>
      </c>
      <c r="N14" s="4">
        <f t="shared" si="10"/>
        <v>10.581502726745798</v>
      </c>
      <c r="O14" s="4">
        <f t="shared" si="11"/>
        <v>10.780078743548144</v>
      </c>
      <c r="P14" s="4">
        <f t="shared" si="12"/>
        <v>9.6337482730155006</v>
      </c>
      <c r="R14" s="4">
        <f t="shared" si="13"/>
        <v>5.9743039504454147</v>
      </c>
      <c r="S14" s="4">
        <f t="shared" si="14"/>
        <v>4.7287799241095883</v>
      </c>
      <c r="T14" s="4">
        <f t="shared" si="15"/>
        <v>5.3876556712066135</v>
      </c>
      <c r="U14" s="4">
        <f t="shared" si="16"/>
        <v>5.6560511200995744</v>
      </c>
      <c r="V14" s="4">
        <f t="shared" si="17"/>
        <v>5.8214856532031343</v>
      </c>
      <c r="W14" s="4">
        <f t="shared" si="18"/>
        <v>5.2498928365650794</v>
      </c>
      <c r="X14" s="20"/>
      <c r="Y14" s="1">
        <f t="shared" si="19"/>
        <v>1.8708286933869709</v>
      </c>
      <c r="Z14" s="1">
        <f t="shared" si="20"/>
        <v>1.8708286933869707</v>
      </c>
      <c r="AA14" s="1">
        <f t="shared" si="21"/>
        <v>1.8708286933869704</v>
      </c>
      <c r="AB14" s="1">
        <f t="shared" si="22"/>
        <v>1.8708286933869707</v>
      </c>
      <c r="AC14" s="1">
        <f t="shared" si="23"/>
        <v>1.8517745101057943</v>
      </c>
      <c r="AD14" s="1">
        <f t="shared" si="24"/>
        <v>1.835037127980446</v>
      </c>
      <c r="AF14" s="3">
        <f t="shared" si="25"/>
        <v>77.333333333333314</v>
      </c>
      <c r="AG14" s="3">
        <f t="shared" si="26"/>
        <v>48.449612403100744</v>
      </c>
      <c r="AH14" s="3">
        <f t="shared" si="27"/>
        <v>62.891472868217029</v>
      </c>
      <c r="AI14" s="3">
        <f t="shared" si="28"/>
        <v>69.313647591889236</v>
      </c>
      <c r="AJ14" s="3">
        <f t="shared" si="29"/>
        <v>71.02383743649861</v>
      </c>
      <c r="AK14" s="3">
        <f t="shared" si="30"/>
        <v>56.060606060606034</v>
      </c>
      <c r="AM14" s="3">
        <f t="shared" si="31"/>
        <v>35.692307692307686</v>
      </c>
      <c r="AN14" s="3">
        <f t="shared" si="32"/>
        <v>22.361359570661886</v>
      </c>
      <c r="AO14" s="3">
        <f t="shared" si="40"/>
        <v>29.026833631484784</v>
      </c>
      <c r="AP14" s="3">
        <f t="shared" si="33"/>
        <v>31.990914273179648</v>
      </c>
      <c r="AQ14" s="3">
        <f t="shared" si="34"/>
        <v>33.889695210449922</v>
      </c>
      <c r="AR14" s="3">
        <f t="shared" si="35"/>
        <v>27.56137479541734</v>
      </c>
    </row>
    <row r="15" spans="1:44">
      <c r="A15" s="33">
        <f t="shared" si="38"/>
        <v>0.89999999999999991</v>
      </c>
      <c r="B15" s="34">
        <f t="shared" si="39"/>
        <v>0.10000000000000009</v>
      </c>
      <c r="C15" s="23">
        <f t="shared" si="0"/>
        <v>1</v>
      </c>
      <c r="D15" s="12">
        <f t="shared" si="1"/>
        <v>91</v>
      </c>
      <c r="E15" s="8">
        <f t="shared" si="2"/>
        <v>52.631578947368389</v>
      </c>
      <c r="F15" s="8">
        <f t="shared" si="3"/>
        <v>71.815789473684191</v>
      </c>
      <c r="G15" s="8">
        <f t="shared" si="4"/>
        <v>79.432823472428126</v>
      </c>
      <c r="H15" s="8">
        <f t="shared" si="5"/>
        <v>84.879233772493038</v>
      </c>
      <c r="I15" s="9">
        <f t="shared" si="6"/>
        <v>66.035348357654584</v>
      </c>
      <c r="K15" s="4">
        <f t="shared" si="7"/>
        <v>11.067971810589327</v>
      </c>
      <c r="L15" s="4">
        <f t="shared" si="8"/>
        <v>8.4172562292679292</v>
      </c>
      <c r="M15" s="4">
        <f t="shared" si="9"/>
        <v>9.832349730078505</v>
      </c>
      <c r="N15" s="4">
        <f t="shared" si="10"/>
        <v>10.340638318221398</v>
      </c>
      <c r="O15" s="4">
        <f t="shared" si="11"/>
        <v>10.585791791687042</v>
      </c>
      <c r="P15" s="4">
        <f t="shared" si="12"/>
        <v>9.2675285481984098</v>
      </c>
      <c r="R15" s="4">
        <f t="shared" si="13"/>
        <v>5.9160797830996161</v>
      </c>
      <c r="S15" s="4">
        <f t="shared" si="14"/>
        <v>4.4992127066584739</v>
      </c>
      <c r="T15" s="4">
        <f t="shared" si="15"/>
        <v>5.2556119995561446</v>
      </c>
      <c r="U15" s="4">
        <f t="shared" si="16"/>
        <v>5.5273036781901075</v>
      </c>
      <c r="V15" s="4">
        <f t="shared" si="17"/>
        <v>5.7294394010000369</v>
      </c>
      <c r="W15" s="4">
        <f t="shared" si="18"/>
        <v>5.0649626014262088</v>
      </c>
      <c r="X15" s="20"/>
      <c r="Y15" s="1">
        <f t="shared" si="19"/>
        <v>1.8708286933869707</v>
      </c>
      <c r="Z15" s="1">
        <f t="shared" si="20"/>
        <v>1.8708286933869709</v>
      </c>
      <c r="AA15" s="1">
        <f t="shared" si="21"/>
        <v>1.8708286933869704</v>
      </c>
      <c r="AB15" s="1">
        <f t="shared" si="22"/>
        <v>1.8708286933869711</v>
      </c>
      <c r="AC15" s="1">
        <f t="shared" si="23"/>
        <v>1.8476138851978012</v>
      </c>
      <c r="AD15" s="1">
        <f t="shared" si="24"/>
        <v>1.8297328682325964</v>
      </c>
      <c r="AF15" s="3">
        <f t="shared" si="25"/>
        <v>75.8333333333333</v>
      </c>
      <c r="AG15" s="3">
        <f t="shared" si="26"/>
        <v>43.859649122806992</v>
      </c>
      <c r="AH15" s="3">
        <f t="shared" si="27"/>
        <v>59.84649122807015</v>
      </c>
      <c r="AI15" s="3">
        <f t="shared" si="28"/>
        <v>66.194019560356793</v>
      </c>
      <c r="AJ15" s="3">
        <f t="shared" si="29"/>
        <v>68.290353390639893</v>
      </c>
      <c r="AK15" s="3">
        <f t="shared" si="30"/>
        <v>51.681957186544309</v>
      </c>
      <c r="AM15" s="3">
        <f t="shared" si="31"/>
        <v>35</v>
      </c>
      <c r="AN15" s="3">
        <f t="shared" si="32"/>
        <v>20.242914979757074</v>
      </c>
      <c r="AO15" s="3">
        <f t="shared" si="40"/>
        <v>27.621457489878537</v>
      </c>
      <c r="AP15" s="3">
        <f t="shared" si="33"/>
        <v>30.551085950933896</v>
      </c>
      <c r="AQ15" s="3">
        <f t="shared" si="34"/>
        <v>32.826475849731658</v>
      </c>
      <c r="AR15" s="3">
        <f t="shared" si="35"/>
        <v>25.653846153846146</v>
      </c>
    </row>
    <row r="16" spans="1:44">
      <c r="A16" s="33">
        <f t="shared" si="38"/>
        <v>0.87999999999999989</v>
      </c>
      <c r="B16" s="34">
        <f t="shared" si="39"/>
        <v>0.12000000000000011</v>
      </c>
      <c r="C16" s="23">
        <f t="shared" si="0"/>
        <v>1</v>
      </c>
      <c r="D16" s="12">
        <f t="shared" si="1"/>
        <v>89.19999999999996</v>
      </c>
      <c r="E16" s="8">
        <f t="shared" si="2"/>
        <v>48.076923076923052</v>
      </c>
      <c r="F16" s="8">
        <f t="shared" si="3"/>
        <v>68.638461538461499</v>
      </c>
      <c r="G16" s="8">
        <f t="shared" si="4"/>
        <v>75.857757502918361</v>
      </c>
      <c r="H16" s="8">
        <f t="shared" si="5"/>
        <v>82.125784884881796</v>
      </c>
      <c r="I16" s="9">
        <f t="shared" si="6"/>
        <v>61.610560521781352</v>
      </c>
      <c r="K16" s="4">
        <f t="shared" si="7"/>
        <v>10.957961629651887</v>
      </c>
      <c r="L16" s="4">
        <f t="shared" si="8"/>
        <v>8.0448079474430312</v>
      </c>
      <c r="M16" s="4">
        <f t="shared" si="9"/>
        <v>9.6123841472385401</v>
      </c>
      <c r="N16" s="4">
        <f t="shared" si="10"/>
        <v>10.105256653007846</v>
      </c>
      <c r="O16" s="4">
        <f t="shared" si="11"/>
        <v>10.39549943662891</v>
      </c>
      <c r="P16" s="4">
        <f t="shared" si="12"/>
        <v>8.9352008029183345</v>
      </c>
      <c r="R16" s="4">
        <f t="shared" si="13"/>
        <v>5.8572768679389142</v>
      </c>
      <c r="S16" s="4">
        <f t="shared" si="14"/>
        <v>4.3001307259611323</v>
      </c>
      <c r="T16" s="4">
        <f t="shared" si="15"/>
        <v>5.1380354498605456</v>
      </c>
      <c r="U16" s="4">
        <f t="shared" si="16"/>
        <v>5.4014868858533314</v>
      </c>
      <c r="V16" s="4">
        <f t="shared" si="17"/>
        <v>5.6384855597224242</v>
      </c>
      <c r="W16" s="4">
        <f t="shared" si="18"/>
        <v>4.8951265714936723</v>
      </c>
      <c r="X16" s="20"/>
      <c r="Y16" s="1">
        <f t="shared" si="19"/>
        <v>1.8708286933869707</v>
      </c>
      <c r="Z16" s="1">
        <f t="shared" si="20"/>
        <v>1.8708286933869707</v>
      </c>
      <c r="AA16" s="1">
        <f t="shared" si="21"/>
        <v>1.8708286933869707</v>
      </c>
      <c r="AB16" s="1">
        <f t="shared" si="22"/>
        <v>1.8708286933869709</v>
      </c>
      <c r="AC16" s="1">
        <f t="shared" si="23"/>
        <v>1.8436687168071186</v>
      </c>
      <c r="AD16" s="1">
        <f t="shared" si="24"/>
        <v>1.8253257954455497</v>
      </c>
      <c r="AF16" s="3">
        <f t="shared" si="25"/>
        <v>74.333333333333314</v>
      </c>
      <c r="AG16" s="3">
        <f t="shared" si="26"/>
        <v>40.064102564102534</v>
      </c>
      <c r="AH16" s="3">
        <f t="shared" si="27"/>
        <v>57.198717948717928</v>
      </c>
      <c r="AI16" s="3">
        <f t="shared" si="28"/>
        <v>63.214797919098622</v>
      </c>
      <c r="AJ16" s="3">
        <f t="shared" si="29"/>
        <v>65.676382660687565</v>
      </c>
      <c r="AK16" s="3">
        <f t="shared" si="30"/>
        <v>47.888127853881258</v>
      </c>
      <c r="AM16" s="3">
        <f t="shared" si="31"/>
        <v>34.307692307692299</v>
      </c>
      <c r="AN16" s="3">
        <f t="shared" si="32"/>
        <v>18.491124260355019</v>
      </c>
      <c r="AO16" s="3">
        <f t="shared" si="40"/>
        <v>26.399408284023657</v>
      </c>
      <c r="AP16" s="3">
        <f t="shared" si="33"/>
        <v>29.176060578045522</v>
      </c>
      <c r="AQ16" s="3">
        <f t="shared" si="34"/>
        <v>31.792519407198299</v>
      </c>
      <c r="AR16" s="3">
        <f t="shared" si="35"/>
        <v>23.96226415094339</v>
      </c>
    </row>
    <row r="17" spans="1:44">
      <c r="A17" s="33">
        <f t="shared" si="38"/>
        <v>0.85999999999999988</v>
      </c>
      <c r="B17" s="34">
        <f t="shared" si="39"/>
        <v>0.14000000000000012</v>
      </c>
      <c r="C17" s="23">
        <f t="shared" si="0"/>
        <v>1</v>
      </c>
      <c r="D17" s="12">
        <f t="shared" si="1"/>
        <v>87.399999999999977</v>
      </c>
      <c r="E17" s="8">
        <f t="shared" si="2"/>
        <v>44.24778761061944</v>
      </c>
      <c r="F17" s="8">
        <f t="shared" si="3"/>
        <v>65.823893805309723</v>
      </c>
      <c r="G17" s="8">
        <f t="shared" si="4"/>
        <v>72.443596007498982</v>
      </c>
      <c r="H17" s="8">
        <f t="shared" si="5"/>
        <v>79.453278732532013</v>
      </c>
      <c r="I17" s="9">
        <f t="shared" si="6"/>
        <v>57.671672149521051</v>
      </c>
      <c r="K17" s="4">
        <f t="shared" si="7"/>
        <v>10.846835766888246</v>
      </c>
      <c r="L17" s="4">
        <f t="shared" si="8"/>
        <v>7.7177930443769904</v>
      </c>
      <c r="M17" s="4">
        <f t="shared" si="9"/>
        <v>9.4132400274740675</v>
      </c>
      <c r="N17" s="4">
        <f t="shared" si="10"/>
        <v>9.875232928630604</v>
      </c>
      <c r="O17" s="4">
        <f t="shared" si="11"/>
        <v>10.20897156744681</v>
      </c>
      <c r="P17" s="4">
        <f t="shared" si="12"/>
        <v>8.631638652388693</v>
      </c>
      <c r="R17" s="4">
        <f t="shared" si="13"/>
        <v>5.7978775957573143</v>
      </c>
      <c r="S17" s="4">
        <f t="shared" si="14"/>
        <v>4.1253339077265307</v>
      </c>
      <c r="T17" s="4">
        <f t="shared" si="15"/>
        <v>5.0315884403249269</v>
      </c>
      <c r="U17" s="4">
        <f t="shared" si="16"/>
        <v>5.2785340333605655</v>
      </c>
      <c r="V17" s="4">
        <f t="shared" si="17"/>
        <v>5.5485704627678043</v>
      </c>
      <c r="W17" s="4">
        <f t="shared" si="18"/>
        <v>4.7383460275631064</v>
      </c>
      <c r="X17" s="20"/>
      <c r="Y17" s="1">
        <f t="shared" si="19"/>
        <v>1.8708286933869704</v>
      </c>
      <c r="Z17" s="1">
        <f t="shared" si="20"/>
        <v>1.8708286933869704</v>
      </c>
      <c r="AA17" s="1">
        <f t="shared" si="21"/>
        <v>1.8708286933869704</v>
      </c>
      <c r="AB17" s="1">
        <f t="shared" si="22"/>
        <v>1.8708286933869709</v>
      </c>
      <c r="AC17" s="1">
        <f t="shared" si="23"/>
        <v>1.8399282546651212</v>
      </c>
      <c r="AD17" s="1">
        <f t="shared" si="24"/>
        <v>1.8216564603298666</v>
      </c>
      <c r="AF17" s="3">
        <f t="shared" si="25"/>
        <v>72.833333333333314</v>
      </c>
      <c r="AG17" s="3">
        <f t="shared" si="26"/>
        <v>36.873156342182867</v>
      </c>
      <c r="AH17" s="3">
        <f t="shared" si="27"/>
        <v>54.853244837758091</v>
      </c>
      <c r="AI17" s="3">
        <f t="shared" si="28"/>
        <v>60.369663339582495</v>
      </c>
      <c r="AJ17" s="3">
        <f t="shared" si="29"/>
        <v>63.174254891204939</v>
      </c>
      <c r="AK17" s="3">
        <f t="shared" si="30"/>
        <v>44.569288389513076</v>
      </c>
      <c r="AM17" s="3">
        <f t="shared" si="31"/>
        <v>33.615384615384613</v>
      </c>
      <c r="AN17" s="3">
        <f t="shared" si="32"/>
        <v>17.018379850238247</v>
      </c>
      <c r="AO17" s="3">
        <f t="shared" si="40"/>
        <v>25.31688223281143</v>
      </c>
      <c r="AP17" s="3">
        <f t="shared" si="33"/>
        <v>27.862921541345763</v>
      </c>
      <c r="AQ17" s="3">
        <f t="shared" si="34"/>
        <v>30.78663418029933</v>
      </c>
      <c r="AR17" s="3">
        <f t="shared" si="35"/>
        <v>22.45192307692307</v>
      </c>
    </row>
    <row r="18" spans="1:44">
      <c r="A18" s="33">
        <f t="shared" si="38"/>
        <v>0.83999999999999986</v>
      </c>
      <c r="B18" s="34">
        <f t="shared" si="39"/>
        <v>0.16000000000000014</v>
      </c>
      <c r="C18" s="23">
        <f t="shared" si="0"/>
        <v>1</v>
      </c>
      <c r="D18" s="12">
        <f t="shared" si="1"/>
        <v>85.59999999999998</v>
      </c>
      <c r="E18" s="8">
        <f t="shared" si="2"/>
        <v>40.983606557377023</v>
      </c>
      <c r="F18" s="8">
        <f t="shared" si="3"/>
        <v>63.291803278688505</v>
      </c>
      <c r="G18" s="8">
        <f t="shared" si="4"/>
        <v>69.183097091893615</v>
      </c>
      <c r="H18" s="8">
        <f t="shared" si="5"/>
        <v>76.858194458644292</v>
      </c>
      <c r="I18" s="9">
        <f t="shared" si="6"/>
        <v>54.142790205721269</v>
      </c>
      <c r="K18" s="4">
        <f t="shared" si="7"/>
        <v>10.734559573208823</v>
      </c>
      <c r="L18" s="4">
        <f t="shared" si="8"/>
        <v>7.4276671705501904</v>
      </c>
      <c r="M18" s="4">
        <f t="shared" si="9"/>
        <v>9.2304119308738937</v>
      </c>
      <c r="N18" s="4">
        <f t="shared" si="10"/>
        <v>9.6504451834662834</v>
      </c>
      <c r="O18" s="4">
        <f t="shared" si="11"/>
        <v>10.025992823629958</v>
      </c>
      <c r="P18" s="4">
        <f t="shared" si="12"/>
        <v>8.3527475587540359</v>
      </c>
      <c r="R18" s="4">
        <f t="shared" si="13"/>
        <v>5.7378634458373892</v>
      </c>
      <c r="S18" s="4">
        <f t="shared" si="14"/>
        <v>3.9702551050267743</v>
      </c>
      <c r="T18" s="4">
        <f t="shared" si="15"/>
        <v>4.9338627120172323</v>
      </c>
      <c r="U18" s="4">
        <f t="shared" si="16"/>
        <v>5.1583799294819457</v>
      </c>
      <c r="V18" s="4">
        <f t="shared" si="17"/>
        <v>5.4596421409916873</v>
      </c>
      <c r="W18" s="4">
        <f t="shared" si="18"/>
        <v>4.5929485094468721</v>
      </c>
      <c r="X18" s="20"/>
      <c r="Y18" s="1">
        <f t="shared" si="19"/>
        <v>1.8708286933869707</v>
      </c>
      <c r="Z18" s="1">
        <f t="shared" si="20"/>
        <v>1.8708286933869707</v>
      </c>
      <c r="AA18" s="1">
        <f t="shared" si="21"/>
        <v>1.8708286933869707</v>
      </c>
      <c r="AB18" s="1">
        <f t="shared" si="22"/>
        <v>1.8708286933869709</v>
      </c>
      <c r="AC18" s="1">
        <f t="shared" si="23"/>
        <v>1.8363827820057159</v>
      </c>
      <c r="AD18" s="1">
        <f t="shared" si="24"/>
        <v>1.8186024819511759</v>
      </c>
      <c r="AF18" s="3">
        <f t="shared" si="25"/>
        <v>71.3333333333333</v>
      </c>
      <c r="AG18" s="3">
        <f t="shared" si="26"/>
        <v>34.153005464480849</v>
      </c>
      <c r="AH18" s="3">
        <f t="shared" si="27"/>
        <v>52.743169398907071</v>
      </c>
      <c r="AI18" s="3">
        <f t="shared" si="28"/>
        <v>57.652580909911372</v>
      </c>
      <c r="AJ18" s="3">
        <f t="shared" si="29"/>
        <v>60.776942355889688</v>
      </c>
      <c r="AK18" s="3">
        <f t="shared" si="30"/>
        <v>41.641490433031194</v>
      </c>
      <c r="AM18" s="3">
        <f t="shared" si="31"/>
        <v>32.923076923076913</v>
      </c>
      <c r="AN18" s="3">
        <f t="shared" si="32"/>
        <v>15.762925598991163</v>
      </c>
      <c r="AO18" s="3">
        <f t="shared" si="40"/>
        <v>24.34300126103404</v>
      </c>
      <c r="AP18" s="3">
        <f t="shared" si="33"/>
        <v>26.608883496882161</v>
      </c>
      <c r="AQ18" s="3">
        <f t="shared" si="34"/>
        <v>29.807692307692299</v>
      </c>
      <c r="AR18" s="3">
        <f t="shared" si="35"/>
        <v>21.09517601043024</v>
      </c>
    </row>
    <row r="19" spans="1:44">
      <c r="A19" s="33">
        <f t="shared" si="38"/>
        <v>0.81999999999999984</v>
      </c>
      <c r="B19" s="34">
        <f t="shared" si="39"/>
        <v>0.18000000000000016</v>
      </c>
      <c r="C19" s="23">
        <f t="shared" si="0"/>
        <v>1</v>
      </c>
      <c r="D19" s="12">
        <f t="shared" si="1"/>
        <v>83.799999999999969</v>
      </c>
      <c r="E19" s="8">
        <f t="shared" si="2"/>
        <v>38.167938931297691</v>
      </c>
      <c r="F19" s="8">
        <f t="shared" si="3"/>
        <v>60.983969465648819</v>
      </c>
      <c r="G19" s="8">
        <f t="shared" si="4"/>
        <v>66.069344800759552</v>
      </c>
      <c r="H19" s="8">
        <f t="shared" si="5"/>
        <v>74.337212250321997</v>
      </c>
      <c r="I19" s="9">
        <f t="shared" si="6"/>
        <v>50.963043957285542</v>
      </c>
      <c r="K19" s="4">
        <f t="shared" si="7"/>
        <v>10.621096568042882</v>
      </c>
      <c r="L19" s="4">
        <f t="shared" si="8"/>
        <v>7.1679786406023487</v>
      </c>
      <c r="M19" s="4">
        <f t="shared" si="9"/>
        <v>9.0605631750963411</v>
      </c>
      <c r="N19" s="4">
        <f t="shared" si="10"/>
        <v>9.4307742320769776</v>
      </c>
      <c r="O19" s="4">
        <f t="shared" si="11"/>
        <v>9.8463611606406758</v>
      </c>
      <c r="P19" s="4">
        <f t="shared" si="12"/>
        <v>8.0952107337412613</v>
      </c>
      <c r="R19" s="4">
        <f t="shared" si="13"/>
        <v>5.6772149184938581</v>
      </c>
      <c r="S19" s="4">
        <f t="shared" si="14"/>
        <v>3.8314457469782304</v>
      </c>
      <c r="T19" s="4">
        <f t="shared" si="15"/>
        <v>4.8430747332044541</v>
      </c>
      <c r="U19" s="4">
        <f t="shared" si="16"/>
        <v>5.040960866921167</v>
      </c>
      <c r="V19" s="4">
        <f t="shared" si="17"/>
        <v>5.3716501701675234</v>
      </c>
      <c r="W19" s="4">
        <f t="shared" si="18"/>
        <v>4.4575472007760499</v>
      </c>
      <c r="X19" s="20"/>
      <c r="Y19" s="1">
        <f t="shared" si="19"/>
        <v>1.8708286933869707</v>
      </c>
      <c r="Z19" s="1">
        <f t="shared" si="20"/>
        <v>1.8708286933869707</v>
      </c>
      <c r="AA19" s="1">
        <f t="shared" si="21"/>
        <v>1.8708286933869709</v>
      </c>
      <c r="AB19" s="1">
        <f t="shared" si="22"/>
        <v>1.8708286933869707</v>
      </c>
      <c r="AC19" s="1">
        <f t="shared" si="23"/>
        <v>1.8330235307065057</v>
      </c>
      <c r="AD19" s="1">
        <f t="shared" si="24"/>
        <v>1.8160684271233072</v>
      </c>
      <c r="AF19" s="3">
        <f t="shared" si="25"/>
        <v>69.8333333333333</v>
      </c>
      <c r="AG19" s="3">
        <f t="shared" si="26"/>
        <v>31.806615776081401</v>
      </c>
      <c r="AH19" s="3">
        <f t="shared" si="27"/>
        <v>50.81997455470735</v>
      </c>
      <c r="AI19" s="3">
        <f t="shared" si="28"/>
        <v>55.057787333966317</v>
      </c>
      <c r="AJ19" s="3">
        <f t="shared" si="29"/>
        <v>58.477994038225461</v>
      </c>
      <c r="AK19" s="3">
        <f t="shared" si="30"/>
        <v>39.039467427484524</v>
      </c>
      <c r="AM19" s="3">
        <f t="shared" si="31"/>
        <v>32.230769230769219</v>
      </c>
      <c r="AN19" s="3">
        <f t="shared" si="32"/>
        <v>14.679976512037571</v>
      </c>
      <c r="AO19" s="3">
        <f t="shared" si="40"/>
        <v>23.455372871403394</v>
      </c>
      <c r="AP19" s="3">
        <f t="shared" si="33"/>
        <v>25.411286461830603</v>
      </c>
      <c r="AQ19" s="3">
        <f t="shared" si="34"/>
        <v>28.854625550660785</v>
      </c>
      <c r="AR19" s="3">
        <f t="shared" si="35"/>
        <v>19.869727047146394</v>
      </c>
    </row>
    <row r="20" spans="1:44">
      <c r="A20" s="33">
        <f t="shared" si="38"/>
        <v>0.79999999999999982</v>
      </c>
      <c r="B20" s="34">
        <f t="shared" si="39"/>
        <v>0.20000000000000018</v>
      </c>
      <c r="C20" s="23">
        <f t="shared" si="0"/>
        <v>1</v>
      </c>
      <c r="D20" s="12">
        <f t="shared" si="1"/>
        <v>81.999999999999972</v>
      </c>
      <c r="E20" s="8">
        <f t="shared" si="2"/>
        <v>35.714285714285694</v>
      </c>
      <c r="F20" s="8">
        <f t="shared" si="3"/>
        <v>58.85714285714284</v>
      </c>
      <c r="G20" s="8">
        <f t="shared" si="4"/>
        <v>63.095734448019314</v>
      </c>
      <c r="H20" s="8">
        <f t="shared" si="5"/>
        <v>71.887199169306371</v>
      </c>
      <c r="I20" s="9">
        <f t="shared" si="6"/>
        <v>48.083043308332222</v>
      </c>
      <c r="K20" s="4">
        <f t="shared" si="7"/>
        <v>10.506408300871206</v>
      </c>
      <c r="L20" s="4">
        <f t="shared" si="8"/>
        <v>6.9337524528153613</v>
      </c>
      <c r="M20" s="4">
        <f t="shared" si="9"/>
        <v>8.9011667342415954</v>
      </c>
      <c r="N20" s="4">
        <f t="shared" si="10"/>
        <v>9.2161036020165774</v>
      </c>
      <c r="O20" s="4">
        <f t="shared" si="11"/>
        <v>9.6698865661809368</v>
      </c>
      <c r="P20" s="4">
        <f t="shared" si="12"/>
        <v>7.8563078888655156</v>
      </c>
      <c r="R20" s="4">
        <f t="shared" si="13"/>
        <v>5.6159114610596852</v>
      </c>
      <c r="S20" s="4">
        <f t="shared" si="14"/>
        <v>3.7062465833055049</v>
      </c>
      <c r="T20" s="4">
        <f t="shared" si="15"/>
        <v>4.7578737517259357</v>
      </c>
      <c r="U20" s="4">
        <f t="shared" si="16"/>
        <v>4.9262145885370359</v>
      </c>
      <c r="V20" s="4">
        <f t="shared" si="17"/>
        <v>5.2845455248944795</v>
      </c>
      <c r="W20" s="4">
        <f t="shared" si="18"/>
        <v>4.3309810031566904</v>
      </c>
      <c r="X20" s="20"/>
      <c r="Y20" s="1">
        <f t="shared" si="19"/>
        <v>1.8708286933869709</v>
      </c>
      <c r="Z20" s="1">
        <f t="shared" si="20"/>
        <v>1.8708286933869704</v>
      </c>
      <c r="AA20" s="1">
        <f t="shared" si="21"/>
        <v>1.8708286933869704</v>
      </c>
      <c r="AB20" s="1">
        <f t="shared" si="22"/>
        <v>1.8708286933869709</v>
      </c>
      <c r="AC20" s="1">
        <f t="shared" si="23"/>
        <v>1.8298426081539003</v>
      </c>
      <c r="AD20" s="1">
        <f t="shared" si="24"/>
        <v>1.8139788383138475</v>
      </c>
      <c r="AF20" s="3">
        <f t="shared" si="25"/>
        <v>68.333333333333314</v>
      </c>
      <c r="AG20" s="3">
        <f t="shared" si="26"/>
        <v>29.761904761904738</v>
      </c>
      <c r="AH20" s="3">
        <f t="shared" si="27"/>
        <v>49.047619047619023</v>
      </c>
      <c r="AI20" s="3">
        <f t="shared" si="28"/>
        <v>52.57977870668276</v>
      </c>
      <c r="AJ20" s="3">
        <f t="shared" si="29"/>
        <v>56.271477663230208</v>
      </c>
      <c r="AK20" s="3">
        <f t="shared" si="30"/>
        <v>36.711711711711686</v>
      </c>
      <c r="AM20" s="3">
        <f t="shared" si="31"/>
        <v>31.538461538461529</v>
      </c>
      <c r="AN20" s="3">
        <f t="shared" si="32"/>
        <v>13.736263736263728</v>
      </c>
      <c r="AO20" s="3">
        <f t="shared" si="40"/>
        <v>22.637362637362628</v>
      </c>
      <c r="AP20" s="3">
        <f t="shared" si="33"/>
        <v>24.267590172315121</v>
      </c>
      <c r="AQ20" s="3">
        <f t="shared" si="34"/>
        <v>27.926421404682266</v>
      </c>
      <c r="AR20" s="3">
        <f t="shared" si="35"/>
        <v>18.757396449704132</v>
      </c>
    </row>
    <row r="21" spans="1:44">
      <c r="A21" s="33">
        <f t="shared" si="38"/>
        <v>0.7799999999999998</v>
      </c>
      <c r="B21" s="34">
        <f t="shared" si="39"/>
        <v>0.2200000000000002</v>
      </c>
      <c r="C21" s="23">
        <f t="shared" si="0"/>
        <v>1</v>
      </c>
      <c r="D21" s="12">
        <f t="shared" si="1"/>
        <v>80.199999999999974</v>
      </c>
      <c r="E21" s="8">
        <f t="shared" si="2"/>
        <v>33.557046979865753</v>
      </c>
      <c r="F21" s="8">
        <f t="shared" si="3"/>
        <v>56.878523489932853</v>
      </c>
      <c r="G21" s="8">
        <f t="shared" si="4"/>
        <v>60.255958607435758</v>
      </c>
      <c r="H21" s="8">
        <f t="shared" si="5"/>
        <v>69.505196162033641</v>
      </c>
      <c r="I21" s="9">
        <f t="shared" si="6"/>
        <v>45.462293997740325</v>
      </c>
      <c r="K21" s="4">
        <f t="shared" si="7"/>
        <v>10.390454199001043</v>
      </c>
      <c r="L21" s="4">
        <f t="shared" si="8"/>
        <v>6.7210823427117443</v>
      </c>
      <c r="M21" s="4">
        <f t="shared" si="9"/>
        <v>8.7502710334894758</v>
      </c>
      <c r="N21" s="4">
        <f t="shared" si="10"/>
        <v>9.006319472075516</v>
      </c>
      <c r="O21" s="4">
        <f t="shared" si="11"/>
        <v>9.4963899069758515</v>
      </c>
      <c r="P21" s="4">
        <f t="shared" si="12"/>
        <v>7.6337832870563656</v>
      </c>
      <c r="R21" s="4">
        <f t="shared" si="13"/>
        <v>5.5539313865183679</v>
      </c>
      <c r="S21" s="4">
        <f t="shared" si="14"/>
        <v>3.5925696278176149</v>
      </c>
      <c r="T21" s="4">
        <f t="shared" si="15"/>
        <v>4.6772166069614221</v>
      </c>
      <c r="U21" s="4">
        <f t="shared" si="16"/>
        <v>4.8140802543339056</v>
      </c>
      <c r="V21" s="4">
        <f t="shared" si="17"/>
        <v>5.1982804379323255</v>
      </c>
      <c r="W21" s="4">
        <f t="shared" si="18"/>
        <v>4.2122693016571544</v>
      </c>
      <c r="X21" s="20"/>
      <c r="Y21" s="1">
        <f t="shared" si="19"/>
        <v>1.8708286933869704</v>
      </c>
      <c r="Z21" s="1">
        <f t="shared" si="20"/>
        <v>1.8708286933869707</v>
      </c>
      <c r="AA21" s="1">
        <f t="shared" si="21"/>
        <v>1.8708286933869702</v>
      </c>
      <c r="AB21" s="1">
        <f t="shared" si="22"/>
        <v>1.8708286933869707</v>
      </c>
      <c r="AC21" s="1">
        <f t="shared" si="23"/>
        <v>1.8268329345373193</v>
      </c>
      <c r="AD21" s="1">
        <f t="shared" si="24"/>
        <v>1.8122733235629425</v>
      </c>
      <c r="AF21" s="3">
        <f t="shared" si="25"/>
        <v>66.8333333333333</v>
      </c>
      <c r="AG21" s="3">
        <f t="shared" si="26"/>
        <v>27.964205816554788</v>
      </c>
      <c r="AH21" s="3">
        <f t="shared" si="27"/>
        <v>47.398769574944041</v>
      </c>
      <c r="AI21" s="3">
        <f t="shared" si="28"/>
        <v>50.213298839529784</v>
      </c>
      <c r="AJ21" s="3">
        <f t="shared" si="29"/>
        <v>54.151928583459622</v>
      </c>
      <c r="AK21" s="3">
        <f t="shared" si="30"/>
        <v>34.617030380830101</v>
      </c>
      <c r="AM21" s="3">
        <f t="shared" si="31"/>
        <v>30.84615384615384</v>
      </c>
      <c r="AN21" s="3">
        <f t="shared" si="32"/>
        <v>12.906556530717596</v>
      </c>
      <c r="AO21" s="3">
        <f t="shared" si="40"/>
        <v>21.876355188435717</v>
      </c>
      <c r="AP21" s="3">
        <f t="shared" si="33"/>
        <v>23.175368695167602</v>
      </c>
      <c r="AQ21" s="3">
        <f t="shared" si="34"/>
        <v>27.022119511389889</v>
      </c>
      <c r="AR21" s="3">
        <f t="shared" si="35"/>
        <v>17.743212669683249</v>
      </c>
    </row>
    <row r="22" spans="1:44">
      <c r="A22" s="33">
        <f t="shared" si="38"/>
        <v>0.75999999999999979</v>
      </c>
      <c r="B22" s="34">
        <f t="shared" si="39"/>
        <v>0.24000000000000021</v>
      </c>
      <c r="C22" s="23">
        <f t="shared" si="0"/>
        <v>1</v>
      </c>
      <c r="D22" s="12">
        <f t="shared" si="1"/>
        <v>78.399999999999991</v>
      </c>
      <c r="E22" s="8">
        <f t="shared" si="2"/>
        <v>31.645569620253145</v>
      </c>
      <c r="F22" s="8">
        <f t="shared" si="3"/>
        <v>55.022784810126566</v>
      </c>
      <c r="G22" s="8">
        <f t="shared" si="4"/>
        <v>57.543993733715681</v>
      </c>
      <c r="H22" s="8">
        <f t="shared" si="5"/>
        <v>67.188406135753837</v>
      </c>
      <c r="I22" s="9">
        <f t="shared" si="6"/>
        <v>43.067281049934621</v>
      </c>
      <c r="K22" s="4">
        <f t="shared" si="7"/>
        <v>10.273191399874797</v>
      </c>
      <c r="L22" s="4">
        <f t="shared" si="8"/>
        <v>6.5268526303290368</v>
      </c>
      <c r="M22" s="4">
        <f t="shared" si="9"/>
        <v>8.6063426261244853</v>
      </c>
      <c r="N22" s="4">
        <f t="shared" si="10"/>
        <v>8.8013106119312798</v>
      </c>
      <c r="O22" s="4">
        <f t="shared" si="11"/>
        <v>9.3257018887375338</v>
      </c>
      <c r="P22" s="4">
        <f t="shared" si="12"/>
        <v>7.4257479401866266</v>
      </c>
      <c r="R22" s="4">
        <f t="shared" si="13"/>
        <v>5.4912517838691519</v>
      </c>
      <c r="S22" s="4">
        <f t="shared" si="14"/>
        <v>3.4887494795222249</v>
      </c>
      <c r="T22" s="4">
        <f t="shared" si="15"/>
        <v>4.6002836371637317</v>
      </c>
      <c r="U22" s="4">
        <f t="shared" si="16"/>
        <v>4.7044984092035085</v>
      </c>
      <c r="V22" s="4">
        <f t="shared" si="17"/>
        <v>5.1128082639776515</v>
      </c>
      <c r="W22" s="4">
        <f t="shared" si="18"/>
        <v>4.1005773448641865</v>
      </c>
      <c r="X22" s="20"/>
      <c r="Y22" s="1">
        <f t="shared" si="19"/>
        <v>1.8708286933869707</v>
      </c>
      <c r="Z22" s="1">
        <f t="shared" si="20"/>
        <v>1.8708286933869702</v>
      </c>
      <c r="AA22" s="1">
        <f t="shared" si="21"/>
        <v>1.8708286933869707</v>
      </c>
      <c r="AB22" s="1">
        <f t="shared" si="22"/>
        <v>1.8708286933869702</v>
      </c>
      <c r="AC22" s="1">
        <f t="shared" si="23"/>
        <v>1.823988189512576</v>
      </c>
      <c r="AD22" s="1">
        <f t="shared" si="24"/>
        <v>1.8109030303957288</v>
      </c>
      <c r="AF22" s="3">
        <f t="shared" si="25"/>
        <v>65.3333333333333</v>
      </c>
      <c r="AG22" s="3">
        <f t="shared" si="26"/>
        <v>26.371308016877617</v>
      </c>
      <c r="AH22" s="3">
        <f t="shared" si="27"/>
        <v>45.85232067510546</v>
      </c>
      <c r="AI22" s="3">
        <f t="shared" si="28"/>
        <v>47.95332811142972</v>
      </c>
      <c r="AJ22" s="3">
        <f t="shared" si="29"/>
        <v>52.114304592005254</v>
      </c>
      <c r="AK22" s="3">
        <f t="shared" si="30"/>
        <v>32.722086389568027</v>
      </c>
      <c r="AM22" s="3">
        <f t="shared" si="31"/>
        <v>30.153846153846146</v>
      </c>
      <c r="AN22" s="3">
        <f t="shared" si="32"/>
        <v>12.171372930866594</v>
      </c>
      <c r="AO22" s="3">
        <f t="shared" si="40"/>
        <v>21.162609542356371</v>
      </c>
      <c r="AP22" s="3">
        <f t="shared" si="33"/>
        <v>22.132305282198338</v>
      </c>
      <c r="AQ22" s="3">
        <f t="shared" si="34"/>
        <v>26.140808344198163</v>
      </c>
      <c r="AR22" s="3">
        <f t="shared" si="35"/>
        <v>16.814734561213424</v>
      </c>
    </row>
    <row r="23" spans="1:44">
      <c r="A23" s="33">
        <f t="shared" si="38"/>
        <v>0.73999999999999977</v>
      </c>
      <c r="B23" s="34">
        <f t="shared" si="39"/>
        <v>0.26000000000000023</v>
      </c>
      <c r="C23" s="23">
        <f t="shared" si="0"/>
        <v>1</v>
      </c>
      <c r="D23" s="12">
        <f t="shared" si="1"/>
        <v>76.59999999999998</v>
      </c>
      <c r="E23" s="8">
        <f t="shared" si="2"/>
        <v>29.940119760479025</v>
      </c>
      <c r="F23" s="8">
        <f t="shared" si="3"/>
        <v>53.270059880239508</v>
      </c>
      <c r="G23" s="8">
        <f t="shared" si="4"/>
        <v>54.954087385762428</v>
      </c>
      <c r="H23" s="8">
        <f t="shared" si="5"/>
        <v>64.934182999666504</v>
      </c>
      <c r="I23" s="9">
        <f t="shared" si="6"/>
        <v>40.870027246272919</v>
      </c>
      <c r="K23" s="4">
        <f t="shared" si="7"/>
        <v>10.154574565947339</v>
      </c>
      <c r="L23" s="4">
        <f t="shared" si="8"/>
        <v>6.34854372040357</v>
      </c>
      <c r="M23" s="4">
        <f t="shared" si="9"/>
        <v>8.4681577685249874</v>
      </c>
      <c r="N23" s="4">
        <f t="shared" si="10"/>
        <v>8.6009683231726104</v>
      </c>
      <c r="O23" s="4">
        <f t="shared" si="11"/>
        <v>9.1576621143499324</v>
      </c>
      <c r="P23" s="4">
        <f t="shared" si="12"/>
        <v>7.2306059447557187</v>
      </c>
      <c r="R23" s="4">
        <f t="shared" si="13"/>
        <v>5.4278484191748069</v>
      </c>
      <c r="S23" s="4">
        <f t="shared" si="14"/>
        <v>3.3934393581007627</v>
      </c>
      <c r="T23" s="4">
        <f t="shared" si="15"/>
        <v>4.5264207238526648</v>
      </c>
      <c r="U23" s="4">
        <f t="shared" si="16"/>
        <v>4.5974109514010681</v>
      </c>
      <c r="V23" s="4">
        <f t="shared" si="17"/>
        <v>5.0280833469172741</v>
      </c>
      <c r="W23" s="4">
        <f t="shared" si="18"/>
        <v>3.9951894149762728</v>
      </c>
      <c r="X23" s="20"/>
      <c r="Y23" s="1">
        <f t="shared" si="19"/>
        <v>1.8708286933869709</v>
      </c>
      <c r="Z23" s="1">
        <f t="shared" si="20"/>
        <v>1.8708286933869707</v>
      </c>
      <c r="AA23" s="1">
        <f t="shared" si="21"/>
        <v>1.8708286933869707</v>
      </c>
      <c r="AB23" s="1">
        <f t="shared" si="22"/>
        <v>1.8708286933869707</v>
      </c>
      <c r="AC23" s="1">
        <f t="shared" si="23"/>
        <v>1.8213027673784503</v>
      </c>
      <c r="AD23" s="1">
        <f t="shared" si="24"/>
        <v>1.8098280691401614</v>
      </c>
      <c r="AF23" s="3">
        <f t="shared" si="25"/>
        <v>63.833333333333307</v>
      </c>
      <c r="AG23" s="3">
        <f t="shared" si="26"/>
        <v>24.950099800399183</v>
      </c>
      <c r="AH23" s="3">
        <f t="shared" si="27"/>
        <v>44.391716566866243</v>
      </c>
      <c r="AI23" s="3">
        <f t="shared" si="28"/>
        <v>45.795072821468708</v>
      </c>
      <c r="AJ23" s="3">
        <f t="shared" si="29"/>
        <v>50.153945875870974</v>
      </c>
      <c r="AK23" s="3">
        <f t="shared" si="30"/>
        <v>30.999611046285466</v>
      </c>
      <c r="AM23" s="3">
        <f t="shared" si="31"/>
        <v>29.461538461538453</v>
      </c>
      <c r="AN23" s="3">
        <f t="shared" si="32"/>
        <v>11.515430677107316</v>
      </c>
      <c r="AO23" s="3">
        <f t="shared" si="40"/>
        <v>20.488484569322885</v>
      </c>
      <c r="AP23" s="3">
        <f t="shared" si="33"/>
        <v>21.136187456062476</v>
      </c>
      <c r="AQ23" s="3">
        <f t="shared" si="34"/>
        <v>25.281622143546819</v>
      </c>
      <c r="AR23" s="3">
        <f t="shared" si="35"/>
        <v>15.961538461538453</v>
      </c>
    </row>
    <row r="24" spans="1:44">
      <c r="A24" s="33">
        <f t="shared" si="38"/>
        <v>0.71999999999999975</v>
      </c>
      <c r="B24" s="34">
        <f t="shared" si="39"/>
        <v>0.28000000000000025</v>
      </c>
      <c r="C24" s="23">
        <f t="shared" si="0"/>
        <v>1</v>
      </c>
      <c r="D24" s="12">
        <f t="shared" si="1"/>
        <v>74.799999999999969</v>
      </c>
      <c r="E24" s="8">
        <f t="shared" si="2"/>
        <v>28.409090909090889</v>
      </c>
      <c r="F24" s="8">
        <f t="shared" si="3"/>
        <v>51.604545454545438</v>
      </c>
      <c r="G24" s="8">
        <f t="shared" si="4"/>
        <v>52.480746024977236</v>
      </c>
      <c r="H24" s="8">
        <f t="shared" si="5"/>
        <v>62.740021580772762</v>
      </c>
      <c r="I24" s="9">
        <f t="shared" si="6"/>
        <v>38.846994708659395</v>
      </c>
      <c r="K24" s="4">
        <f t="shared" si="7"/>
        <v>10.034555679864836</v>
      </c>
      <c r="L24" s="4">
        <f t="shared" si="8"/>
        <v>6.1840930614769185</v>
      </c>
      <c r="M24" s="4">
        <f t="shared" si="9"/>
        <v>8.3347259908564055</v>
      </c>
      <c r="N24" s="4">
        <f t="shared" si="10"/>
        <v>8.4051863816661605</v>
      </c>
      <c r="O24" s="4">
        <f t="shared" si="11"/>
        <v>8.9921182272961939</v>
      </c>
      <c r="P24" s="4">
        <f t="shared" si="12"/>
        <v>7.0469981954328276</v>
      </c>
      <c r="R24" s="4">
        <f t="shared" si="13"/>
        <v>5.363695626080097</v>
      </c>
      <c r="S24" s="4">
        <f t="shared" si="14"/>
        <v>3.3055367834246554</v>
      </c>
      <c r="T24" s="4">
        <f t="shared" si="15"/>
        <v>4.4550984386320902</v>
      </c>
      <c r="U24" s="4">
        <f t="shared" si="16"/>
        <v>4.4927611017389895</v>
      </c>
      <c r="V24" s="4">
        <f t="shared" si="17"/>
        <v>4.9440608896029694</v>
      </c>
      <c r="W24" s="4">
        <f t="shared" si="18"/>
        <v>3.8954877967752854</v>
      </c>
      <c r="X24" s="20"/>
      <c r="Y24" s="1">
        <f t="shared" si="19"/>
        <v>1.8708286933869704</v>
      </c>
      <c r="Z24" s="1">
        <f t="shared" si="20"/>
        <v>1.8708286933869709</v>
      </c>
      <c r="AA24" s="1">
        <f t="shared" si="21"/>
        <v>1.8708286933869704</v>
      </c>
      <c r="AB24" s="1">
        <f t="shared" si="22"/>
        <v>1.8708286933869707</v>
      </c>
      <c r="AC24" s="1">
        <f t="shared" si="23"/>
        <v>1.8187717400904222</v>
      </c>
      <c r="AD24" s="1">
        <f t="shared" si="24"/>
        <v>1.809015600373947</v>
      </c>
      <c r="AF24" s="3">
        <f t="shared" si="25"/>
        <v>62.3333333333333</v>
      </c>
      <c r="AG24" s="3">
        <f t="shared" si="26"/>
        <v>23.674242424242408</v>
      </c>
      <c r="AH24" s="3">
        <f t="shared" si="27"/>
        <v>43.003787878787854</v>
      </c>
      <c r="AI24" s="3">
        <f t="shared" si="28"/>
        <v>43.733955020814356</v>
      </c>
      <c r="AJ24" s="3">
        <f t="shared" si="29"/>
        <v>48.266539440203523</v>
      </c>
      <c r="AK24" s="3">
        <f t="shared" si="30"/>
        <v>29.427083333333311</v>
      </c>
      <c r="AM24" s="3">
        <f t="shared" si="31"/>
        <v>28.769230769230759</v>
      </c>
      <c r="AN24" s="3">
        <f t="shared" si="32"/>
        <v>10.926573426573418</v>
      </c>
      <c r="AO24" s="3">
        <f t="shared" si="40"/>
        <v>19.847902097902089</v>
      </c>
      <c r="AP24" s="3">
        <f t="shared" si="33"/>
        <v>20.184902317298938</v>
      </c>
      <c r="AQ24" s="3">
        <f t="shared" si="34"/>
        <v>24.443738080101706</v>
      </c>
      <c r="AR24" s="3">
        <f t="shared" si="35"/>
        <v>15.174825174825166</v>
      </c>
    </row>
    <row r="25" spans="1:44">
      <c r="A25" s="33">
        <f t="shared" si="38"/>
        <v>0.69999999999999973</v>
      </c>
      <c r="B25" s="34">
        <f t="shared" si="39"/>
        <v>0.30000000000000027</v>
      </c>
      <c r="C25" s="23">
        <f t="shared" si="0"/>
        <v>1</v>
      </c>
      <c r="D25" s="12">
        <f t="shared" si="1"/>
        <v>72.999999999999972</v>
      </c>
      <c r="E25" s="8">
        <f t="shared" si="2"/>
        <v>27.02702702702701</v>
      </c>
      <c r="F25" s="8">
        <f t="shared" si="3"/>
        <v>50.01351351351348</v>
      </c>
      <c r="G25" s="8">
        <f t="shared" ref="G25:G34" si="41">9*AI25*AP25/(3*AI25+AP25)</f>
        <v>50.118723362727202</v>
      </c>
      <c r="H25" s="8">
        <f t="shared" si="5"/>
        <v>60.603548333609645</v>
      </c>
      <c r="I25" s="9">
        <f t="shared" si="6"/>
        <v>36.978237952102319</v>
      </c>
      <c r="K25" s="4">
        <f t="shared" si="7"/>
        <v>9.9130838173209614</v>
      </c>
      <c r="L25" s="4">
        <f t="shared" si="8"/>
        <v>6.0317937947625797</v>
      </c>
      <c r="M25" s="4">
        <f t="shared" si="9"/>
        <v>8.2052351322727812</v>
      </c>
      <c r="N25" s="4">
        <f t="shared" si="10"/>
        <v>8.2138609812350651</v>
      </c>
      <c r="O25" s="4">
        <f t="shared" si="11"/>
        <v>8.8289251290021387</v>
      </c>
      <c r="P25" s="4">
        <f t="shared" si="12"/>
        <v>6.873758816198464</v>
      </c>
      <c r="R25" s="4">
        <f t="shared" si="13"/>
        <v>5.298766184398314</v>
      </c>
      <c r="S25" s="4">
        <f t="shared" si="14"/>
        <v>3.2241294010958041</v>
      </c>
      <c r="T25" s="4">
        <f t="shared" si="15"/>
        <v>4.385882663269359</v>
      </c>
      <c r="U25" s="4">
        <f t="shared" si="16"/>
        <v>4.3904933734817764</v>
      </c>
      <c r="V25" s="4">
        <f t="shared" si="17"/>
        <v>4.8606968251860367</v>
      </c>
      <c r="W25" s="4">
        <f t="shared" si="18"/>
        <v>3.8009361195125835</v>
      </c>
      <c r="X25" s="20"/>
      <c r="Y25" s="1">
        <f t="shared" si="19"/>
        <v>1.8708286933869707</v>
      </c>
      <c r="Z25" s="1">
        <f t="shared" si="20"/>
        <v>1.8708286933869707</v>
      </c>
      <c r="AA25" s="1">
        <f t="shared" si="21"/>
        <v>1.8708286933869704</v>
      </c>
      <c r="AB25" s="1">
        <f t="shared" si="22"/>
        <v>1.8708286933869707</v>
      </c>
      <c r="AC25" s="1">
        <f t="shared" si="23"/>
        <v>1.8163908275978975</v>
      </c>
      <c r="AD25" s="1">
        <f t="shared" si="24"/>
        <v>1.8084383951919525</v>
      </c>
      <c r="AF25" s="3">
        <f t="shared" si="25"/>
        <v>60.8333333333333</v>
      </c>
      <c r="AG25" s="3">
        <f t="shared" si="26"/>
        <v>22.522522522522504</v>
      </c>
      <c r="AH25" s="3">
        <f t="shared" si="27"/>
        <v>41.677927927927904</v>
      </c>
      <c r="AI25" s="3">
        <f t="shared" si="28"/>
        <v>41.765602802272674</v>
      </c>
      <c r="AJ25" s="3">
        <f t="shared" si="29"/>
        <v>46.448087431693949</v>
      </c>
      <c r="AK25" s="3">
        <f t="shared" si="30"/>
        <v>27.98573975044561</v>
      </c>
      <c r="AM25" s="3">
        <f t="shared" si="31"/>
        <v>28.076923076923066</v>
      </c>
      <c r="AN25" s="3">
        <f t="shared" si="32"/>
        <v>10.395010395010388</v>
      </c>
      <c r="AO25" s="3">
        <f t="shared" ref="AO25:AO34" si="42">(AM25+AN25)/2</f>
        <v>19.235966735966727</v>
      </c>
      <c r="AP25" s="3">
        <f t="shared" si="33"/>
        <v>19.276432062587386</v>
      </c>
      <c r="AQ25" s="3">
        <f t="shared" si="34"/>
        <v>23.626373626373613</v>
      </c>
      <c r="AR25" s="3">
        <f t="shared" si="35"/>
        <v>14.447115384615376</v>
      </c>
    </row>
    <row r="26" spans="1:44">
      <c r="A26" s="33">
        <f t="shared" si="38"/>
        <v>0.67999999999999972</v>
      </c>
      <c r="B26" s="34">
        <f t="shared" si="39"/>
        <v>0.32000000000000028</v>
      </c>
      <c r="C26" s="23">
        <f t="shared" si="0"/>
        <v>1</v>
      </c>
      <c r="D26" s="12">
        <f t="shared" si="1"/>
        <v>71.199999999999974</v>
      </c>
      <c r="E26" s="8">
        <f t="shared" si="2"/>
        <v>25.773195876288632</v>
      </c>
      <c r="F26" s="8">
        <f t="shared" si="3"/>
        <v>48.4865979381443</v>
      </c>
      <c r="G26" s="8">
        <f t="shared" si="41"/>
        <v>47.863009232263813</v>
      </c>
      <c r="H26" s="8">
        <f t="shared" si="5"/>
        <v>58.522512771385088</v>
      </c>
      <c r="I26" s="9">
        <f t="shared" si="6"/>
        <v>35.246743708929053</v>
      </c>
      <c r="K26" s="4">
        <f t="shared" si="7"/>
        <v>9.7901048945429476</v>
      </c>
      <c r="L26" s="4">
        <f t="shared" si="8"/>
        <v>5.8902195847474479</v>
      </c>
      <c r="M26" s="4">
        <f t="shared" si="9"/>
        <v>8.079011096746191</v>
      </c>
      <c r="N26" s="4">
        <f t="shared" si="10"/>
        <v>8.0268906786195213</v>
      </c>
      <c r="O26" s="4">
        <f t="shared" si="11"/>
        <v>8.6679442601453864</v>
      </c>
      <c r="P26" s="4">
        <f t="shared" si="12"/>
        <v>6.7098810373143287</v>
      </c>
      <c r="R26" s="4">
        <f t="shared" si="13"/>
        <v>5.2330311851369062</v>
      </c>
      <c r="S26" s="4">
        <f t="shared" si="14"/>
        <v>3.1484548027129753</v>
      </c>
      <c r="T26" s="4">
        <f t="shared" si="15"/>
        <v>4.3184130782812904</v>
      </c>
      <c r="U26" s="4">
        <f t="shared" si="16"/>
        <v>4.2905535429262329</v>
      </c>
      <c r="V26" s="4">
        <f t="shared" si="17"/>
        <v>4.777947689029955</v>
      </c>
      <c r="W26" s="4">
        <f t="shared" si="18"/>
        <v>3.7110660357111276</v>
      </c>
      <c r="X26" s="20"/>
      <c r="Y26" s="1">
        <f t="shared" si="19"/>
        <v>1.8708286933869704</v>
      </c>
      <c r="Z26" s="1">
        <f t="shared" si="20"/>
        <v>1.8708286933869707</v>
      </c>
      <c r="AA26" s="1">
        <f t="shared" si="21"/>
        <v>1.8708286933869704</v>
      </c>
      <c r="AB26" s="1">
        <f t="shared" si="22"/>
        <v>1.8708286933869704</v>
      </c>
      <c r="AC26" s="1">
        <f t="shared" si="23"/>
        <v>1.8141563751413108</v>
      </c>
      <c r="AD26" s="1">
        <f t="shared" si="24"/>
        <v>1.8080737375045275</v>
      </c>
      <c r="AF26" s="3">
        <f t="shared" si="25"/>
        <v>59.3333333333333</v>
      </c>
      <c r="AG26" s="3">
        <f t="shared" si="26"/>
        <v>21.47766323024053</v>
      </c>
      <c r="AH26" s="3">
        <f t="shared" si="27"/>
        <v>40.405498281786919</v>
      </c>
      <c r="AI26" s="3">
        <f t="shared" si="28"/>
        <v>39.885841026886503</v>
      </c>
      <c r="AJ26" s="3">
        <f t="shared" si="29"/>
        <v>44.694878871511769</v>
      </c>
      <c r="AK26" s="3">
        <f t="shared" si="30"/>
        <v>26.659822039698813</v>
      </c>
      <c r="AM26" s="3">
        <f t="shared" si="31"/>
        <v>27.384615384615373</v>
      </c>
      <c r="AN26" s="3">
        <f t="shared" si="32"/>
        <v>9.912767644726399</v>
      </c>
      <c r="AO26" s="3">
        <f t="shared" si="42"/>
        <v>18.648691514670887</v>
      </c>
      <c r="AP26" s="3">
        <f t="shared" si="33"/>
        <v>18.40884970471685</v>
      </c>
      <c r="AQ26" s="3">
        <f t="shared" si="34"/>
        <v>22.82878411910669</v>
      </c>
      <c r="AR26" s="3">
        <f t="shared" si="35"/>
        <v>13.772011121408703</v>
      </c>
    </row>
    <row r="27" spans="1:44">
      <c r="A27" s="33">
        <f t="shared" si="38"/>
        <v>0.6599999999999997</v>
      </c>
      <c r="B27" s="34">
        <f t="shared" si="39"/>
        <v>0.3400000000000003</v>
      </c>
      <c r="C27" s="23">
        <f t="shared" si="0"/>
        <v>1</v>
      </c>
      <c r="D27" s="12">
        <f t="shared" si="1"/>
        <v>69.399999999999977</v>
      </c>
      <c r="E27" s="8">
        <f t="shared" si="2"/>
        <v>24.63054187192116</v>
      </c>
      <c r="F27" s="8">
        <f t="shared" si="3"/>
        <v>47.015270935960572</v>
      </c>
      <c r="G27" s="8">
        <f t="shared" si="41"/>
        <v>45.708818961487474</v>
      </c>
      <c r="H27" s="8">
        <f t="shared" si="5"/>
        <v>56.494779553412393</v>
      </c>
      <c r="I27" s="9">
        <f t="shared" si="6"/>
        <v>33.637911176015834</v>
      </c>
      <c r="K27" s="4">
        <f t="shared" si="7"/>
        <v>9.6655613868557513</v>
      </c>
      <c r="L27" s="4">
        <f t="shared" si="8"/>
        <v>5.7581679963109815</v>
      </c>
      <c r="M27" s="4">
        <f t="shared" si="9"/>
        <v>7.955487904485083</v>
      </c>
      <c r="N27" s="4">
        <f t="shared" si="10"/>
        <v>7.8441763396902431</v>
      </c>
      <c r="O27" s="4">
        <f t="shared" si="11"/>
        <v>8.5090429371227962</v>
      </c>
      <c r="P27" s="4">
        <f t="shared" si="12"/>
        <v>6.5544901829171742</v>
      </c>
      <c r="R27" s="4">
        <f t="shared" si="13"/>
        <v>5.1664598800636865</v>
      </c>
      <c r="S27" s="4">
        <f t="shared" si="14"/>
        <v>3.0778702596688983</v>
      </c>
      <c r="T27" s="4">
        <f t="shared" si="15"/>
        <v>4.252387154743908</v>
      </c>
      <c r="U27" s="4">
        <f t="shared" si="16"/>
        <v>4.1928886206513392</v>
      </c>
      <c r="V27" s="4">
        <f t="shared" si="17"/>
        <v>4.6957704901832269</v>
      </c>
      <c r="W27" s="4">
        <f t="shared" si="18"/>
        <v>3.6254664742119806</v>
      </c>
      <c r="X27" s="20"/>
      <c r="Y27" s="1">
        <f t="shared" si="19"/>
        <v>1.8708286933869707</v>
      </c>
      <c r="Z27" s="1">
        <f t="shared" si="20"/>
        <v>1.8708286933869709</v>
      </c>
      <c r="AA27" s="1">
        <f t="shared" si="21"/>
        <v>1.8708286933869707</v>
      </c>
      <c r="AB27" s="1">
        <f t="shared" si="22"/>
        <v>1.8708286933869709</v>
      </c>
      <c r="AC27" s="1">
        <f t="shared" si="23"/>
        <v>1.8120653372884026</v>
      </c>
      <c r="AD27" s="1">
        <f t="shared" si="24"/>
        <v>1.8079025773757393</v>
      </c>
      <c r="AF27" s="3">
        <f t="shared" si="25"/>
        <v>57.8333333333333</v>
      </c>
      <c r="AG27" s="3">
        <f t="shared" si="26"/>
        <v>20.5254515599343</v>
      </c>
      <c r="AH27" s="3">
        <f t="shared" si="27"/>
        <v>39.179392446633798</v>
      </c>
      <c r="AI27" s="3">
        <f t="shared" si="28"/>
        <v>38.090682467906234</v>
      </c>
      <c r="AJ27" s="3">
        <f t="shared" si="29"/>
        <v>43.003464377165194</v>
      </c>
      <c r="AK27" s="3">
        <f t="shared" si="30"/>
        <v>25.435998683777537</v>
      </c>
      <c r="AM27" s="3">
        <f t="shared" si="31"/>
        <v>26.692307692307683</v>
      </c>
      <c r="AN27" s="3">
        <f t="shared" si="32"/>
        <v>9.4732853353542925</v>
      </c>
      <c r="AO27" s="3">
        <f t="shared" si="42"/>
        <v>18.082796513830989</v>
      </c>
      <c r="AP27" s="3">
        <f t="shared" si="33"/>
        <v>17.580314985187488</v>
      </c>
      <c r="AQ27" s="3">
        <f t="shared" si="34"/>
        <v>22.050260496475623</v>
      </c>
      <c r="AR27" s="3">
        <f t="shared" si="35"/>
        <v>13.144007155635052</v>
      </c>
    </row>
    <row r="28" spans="1:44">
      <c r="A28" s="33">
        <f t="shared" si="38"/>
        <v>0.63999999999999968</v>
      </c>
      <c r="B28" s="34">
        <f t="shared" si="39"/>
        <v>0.36000000000000032</v>
      </c>
      <c r="C28" s="23">
        <f t="shared" si="0"/>
        <v>1</v>
      </c>
      <c r="D28" s="12">
        <f t="shared" si="1"/>
        <v>67.599999999999966</v>
      </c>
      <c r="E28" s="8">
        <f t="shared" si="2"/>
        <v>23.584905660377341</v>
      </c>
      <c r="F28" s="8">
        <f t="shared" si="3"/>
        <v>45.592452830188655</v>
      </c>
      <c r="G28" s="8">
        <f t="shared" si="41"/>
        <v>43.651583224016562</v>
      </c>
      <c r="H28" s="8">
        <f t="shared" si="5"/>
        <v>54.518321170273005</v>
      </c>
      <c r="I28" s="9">
        <f t="shared" si="6"/>
        <v>32.13913903117502</v>
      </c>
      <c r="K28" s="4">
        <f t="shared" si="7"/>
        <v>9.5393920141694544</v>
      </c>
      <c r="L28" s="4">
        <f t="shared" si="8"/>
        <v>5.6346172421818128</v>
      </c>
      <c r="M28" s="4">
        <f t="shared" si="9"/>
        <v>7.8341850713999772</v>
      </c>
      <c r="N28" s="4">
        <f t="shared" si="10"/>
        <v>7.6656210868862154</v>
      </c>
      <c r="O28" s="4">
        <f t="shared" si="11"/>
        <v>8.3520937358129057</v>
      </c>
      <c r="P28" s="4">
        <f t="shared" si="12"/>
        <v>6.4068220773022544</v>
      </c>
      <c r="R28" s="4">
        <f t="shared" si="13"/>
        <v>5.0990195135927836</v>
      </c>
      <c r="S28" s="4">
        <f t="shared" si="14"/>
        <v>3.0118296036933421</v>
      </c>
      <c r="T28" s="4">
        <f t="shared" si="15"/>
        <v>4.1875480631082658</v>
      </c>
      <c r="U28" s="4">
        <f t="shared" si="16"/>
        <v>4.0974468234225565</v>
      </c>
      <c r="V28" s="4">
        <f t="shared" si="17"/>
        <v>4.6141225813407898</v>
      </c>
      <c r="W28" s="4">
        <f t="shared" si="18"/>
        <v>3.5437748991532483</v>
      </c>
      <c r="X28" s="20"/>
      <c r="Y28" s="1">
        <f t="shared" si="19"/>
        <v>1.8708286933869707</v>
      </c>
      <c r="Z28" s="1">
        <f t="shared" si="20"/>
        <v>1.8708286933869707</v>
      </c>
      <c r="AA28" s="1">
        <f t="shared" si="21"/>
        <v>1.8708286933869709</v>
      </c>
      <c r="AB28" s="1">
        <f t="shared" si="22"/>
        <v>1.8708286933869709</v>
      </c>
      <c r="AC28" s="1">
        <f t="shared" si="23"/>
        <v>1.8101152686294524</v>
      </c>
      <c r="AD28" s="1">
        <f t="shared" si="24"/>
        <v>1.8079088710835174</v>
      </c>
      <c r="AF28" s="3">
        <f t="shared" si="25"/>
        <v>56.333333333333293</v>
      </c>
      <c r="AG28" s="3">
        <f t="shared" si="26"/>
        <v>19.654088050314449</v>
      </c>
      <c r="AH28" s="3">
        <f t="shared" si="27"/>
        <v>37.993710691823871</v>
      </c>
      <c r="AI28" s="3">
        <f t="shared" si="28"/>
        <v>36.376319353347128</v>
      </c>
      <c r="AJ28" s="3">
        <f t="shared" si="29"/>
        <v>41.370633510953191</v>
      </c>
      <c r="AK28" s="3">
        <f t="shared" si="30"/>
        <v>24.302915082382746</v>
      </c>
      <c r="AM28" s="3">
        <f t="shared" si="31"/>
        <v>25.999999999999989</v>
      </c>
      <c r="AN28" s="3">
        <f t="shared" si="32"/>
        <v>9.0711175616835931</v>
      </c>
      <c r="AO28" s="3">
        <f t="shared" si="42"/>
        <v>17.535558780841789</v>
      </c>
      <c r="AP28" s="3">
        <f t="shared" si="33"/>
        <v>16.789070470775602</v>
      </c>
      <c r="AQ28" s="3">
        <f t="shared" si="34"/>
        <v>21.290127195638995</v>
      </c>
      <c r="AR28" s="3">
        <f t="shared" si="35"/>
        <v>12.558340535868616</v>
      </c>
    </row>
    <row r="29" spans="1:44">
      <c r="A29" s="33">
        <f t="shared" si="38"/>
        <v>0.61999999999999966</v>
      </c>
      <c r="B29" s="34">
        <f t="shared" si="39"/>
        <v>0.38000000000000034</v>
      </c>
      <c r="C29" s="23">
        <f t="shared" si="0"/>
        <v>1</v>
      </c>
      <c r="D29" s="12">
        <f t="shared" si="1"/>
        <v>65.799999999999983</v>
      </c>
      <c r="E29" s="8">
        <f t="shared" si="2"/>
        <v>22.624434389140252</v>
      </c>
      <c r="F29" s="8">
        <f t="shared" si="3"/>
        <v>44.212217194570101</v>
      </c>
      <c r="G29" s="8">
        <f t="shared" si="41"/>
        <v>41.686938347033511</v>
      </c>
      <c r="H29" s="8">
        <f t="shared" si="5"/>
        <v>52.591211173917593</v>
      </c>
      <c r="I29" s="9">
        <f t="shared" si="6"/>
        <v>30.739494477415235</v>
      </c>
      <c r="K29" s="4">
        <f t="shared" si="7"/>
        <v>9.4115313885107472</v>
      </c>
      <c r="L29" s="4">
        <f t="shared" si="8"/>
        <v>5.5186927229187619</v>
      </c>
      <c r="M29" s="4">
        <f t="shared" si="9"/>
        <v>7.7146902869434602</v>
      </c>
      <c r="N29" s="4">
        <f t="shared" si="10"/>
        <v>7.4911302478489459</v>
      </c>
      <c r="O29" s="4">
        <f t="shared" si="11"/>
        <v>8.1969739155422658</v>
      </c>
      <c r="P29" s="4">
        <f t="shared" si="12"/>
        <v>6.2662056271226545</v>
      </c>
      <c r="R29" s="4">
        <f t="shared" si="13"/>
        <v>5.0306751343822924</v>
      </c>
      <c r="S29" s="4">
        <f t="shared" si="14"/>
        <v>2.9498653417206544</v>
      </c>
      <c r="T29" s="4">
        <f t="shared" si="15"/>
        <v>4.1236754141164536</v>
      </c>
      <c r="U29" s="4">
        <f t="shared" si="16"/>
        <v>4.0041775467356739</v>
      </c>
      <c r="V29" s="4">
        <f t="shared" si="17"/>
        <v>4.5329615261488412</v>
      </c>
      <c r="W29" s="4">
        <f t="shared" si="18"/>
        <v>3.4656701466263899</v>
      </c>
      <c r="X29" s="20"/>
      <c r="Y29" s="1">
        <f t="shared" si="19"/>
        <v>1.8708286933869707</v>
      </c>
      <c r="Z29" s="1">
        <f t="shared" si="20"/>
        <v>1.8708286933869707</v>
      </c>
      <c r="AA29" s="1">
        <f t="shared" si="21"/>
        <v>1.8708286933869707</v>
      </c>
      <c r="AB29" s="1">
        <f t="shared" si="22"/>
        <v>1.8708286933869704</v>
      </c>
      <c r="AC29" s="1">
        <f t="shared" si="23"/>
        <v>1.8083043211942575</v>
      </c>
      <c r="AD29" s="1">
        <f t="shared" si="24"/>
        <v>1.8080790617717639</v>
      </c>
      <c r="AF29" s="3">
        <f t="shared" si="25"/>
        <v>54.8333333333333</v>
      </c>
      <c r="AG29" s="3">
        <f t="shared" si="26"/>
        <v>18.853695324283542</v>
      </c>
      <c r="AH29" s="3">
        <f t="shared" si="27"/>
        <v>36.843514328808425</v>
      </c>
      <c r="AI29" s="3">
        <f t="shared" si="28"/>
        <v>34.739115289194586</v>
      </c>
      <c r="AJ29" s="3">
        <f t="shared" si="29"/>
        <v>39.793394442019462</v>
      </c>
      <c r="AK29" s="3">
        <f t="shared" si="30"/>
        <v>23.250840207760444</v>
      </c>
      <c r="AM29" s="3">
        <f t="shared" si="31"/>
        <v>25.307692307692296</v>
      </c>
      <c r="AN29" s="3">
        <f t="shared" si="32"/>
        <v>8.7017055342847129</v>
      </c>
      <c r="AO29" s="3">
        <f t="shared" si="42"/>
        <v>17.004698920988503</v>
      </c>
      <c r="AP29" s="3">
        <f t="shared" si="33"/>
        <v>16.033437825782119</v>
      </c>
      <c r="AQ29" s="3">
        <f t="shared" si="34"/>
        <v>20.547740197545632</v>
      </c>
      <c r="AR29" s="3">
        <f t="shared" si="35"/>
        <v>12.010869565217384</v>
      </c>
    </row>
    <row r="30" spans="1:44">
      <c r="A30" s="33">
        <f t="shared" si="38"/>
        <v>0.59999999999999964</v>
      </c>
      <c r="B30" s="34">
        <f t="shared" si="39"/>
        <v>0.40000000000000036</v>
      </c>
      <c r="C30" s="23">
        <f t="shared" si="0"/>
        <v>1</v>
      </c>
      <c r="D30" s="12">
        <f t="shared" si="1"/>
        <v>63.999999999999957</v>
      </c>
      <c r="E30" s="8">
        <f t="shared" si="2"/>
        <v>21.739130434782592</v>
      </c>
      <c r="F30" s="8">
        <f t="shared" si="3"/>
        <v>42.869565217391269</v>
      </c>
      <c r="G30" s="8">
        <f t="shared" si="41"/>
        <v>39.810717055349699</v>
      </c>
      <c r="H30" s="8">
        <f t="shared" si="5"/>
        <v>50.711617905042125</v>
      </c>
      <c r="I30" s="9">
        <f t="shared" si="6"/>
        <v>29.429445916084465</v>
      </c>
      <c r="K30" s="4">
        <f t="shared" si="7"/>
        <v>9.2819096178451392</v>
      </c>
      <c r="L30" s="4">
        <f t="shared" si="8"/>
        <v>5.4096408426828777</v>
      </c>
      <c r="M30" s="4">
        <f t="shared" si="9"/>
        <v>7.5966459770305477</v>
      </c>
      <c r="N30" s="4">
        <f t="shared" si="10"/>
        <v>7.3206113052259187</v>
      </c>
      <c r="O30" s="4">
        <f t="shared" si="11"/>
        <v>8.0435648767859131</v>
      </c>
      <c r="P30" s="4">
        <f t="shared" si="12"/>
        <v>6.1320486551136506</v>
      </c>
      <c r="R30" s="4">
        <f t="shared" si="13"/>
        <v>4.9613893835683367</v>
      </c>
      <c r="S30" s="4">
        <f t="shared" si="14"/>
        <v>2.8915746598312002</v>
      </c>
      <c r="T30" s="4">
        <f t="shared" si="15"/>
        <v>4.0605780763804136</v>
      </c>
      <c r="U30" s="4">
        <f t="shared" si="16"/>
        <v>3.9130313379856254</v>
      </c>
      <c r="V30" s="4">
        <f t="shared" si="17"/>
        <v>4.4522449626116236</v>
      </c>
      <c r="W30" s="4">
        <f t="shared" si="18"/>
        <v>3.390866512928814</v>
      </c>
      <c r="X30" s="20"/>
      <c r="Y30" s="1">
        <f t="shared" si="19"/>
        <v>1.8708286933869707</v>
      </c>
      <c r="Z30" s="1">
        <f t="shared" si="20"/>
        <v>1.8708286933869704</v>
      </c>
      <c r="AA30" s="1">
        <f t="shared" si="21"/>
        <v>1.8708286933869707</v>
      </c>
      <c r="AB30" s="1">
        <f t="shared" si="22"/>
        <v>1.8708286933869711</v>
      </c>
      <c r="AC30" s="1">
        <f t="shared" si="23"/>
        <v>1.8066312488043497</v>
      </c>
      <c r="AD30" s="1">
        <f t="shared" si="24"/>
        <v>1.808401667164768</v>
      </c>
      <c r="AF30" s="3">
        <f t="shared" si="25"/>
        <v>53.333333333333293</v>
      </c>
      <c r="AG30" s="3">
        <f t="shared" si="26"/>
        <v>18.11594202898549</v>
      </c>
      <c r="AH30" s="3">
        <f t="shared" si="27"/>
        <v>35.724637681159393</v>
      </c>
      <c r="AI30" s="3">
        <f t="shared" si="28"/>
        <v>33.175597546124756</v>
      </c>
      <c r="AJ30" s="3">
        <f t="shared" si="29"/>
        <v>38.268955650929861</v>
      </c>
      <c r="AK30" s="3">
        <f t="shared" si="30"/>
        <v>22.271386430678447</v>
      </c>
      <c r="AM30" s="3">
        <f t="shared" si="31"/>
        <v>24.615384615384603</v>
      </c>
      <c r="AN30" s="3">
        <f t="shared" si="32"/>
        <v>8.36120401337792</v>
      </c>
      <c r="AO30" s="3">
        <f t="shared" si="42"/>
        <v>16.48829431438126</v>
      </c>
      <c r="AP30" s="3">
        <f t="shared" si="33"/>
        <v>15.311814252057575</v>
      </c>
      <c r="AQ30" s="3">
        <f t="shared" si="34"/>
        <v>19.822485207100581</v>
      </c>
      <c r="AR30" s="3">
        <f t="shared" si="35"/>
        <v>11.497975708502015</v>
      </c>
    </row>
    <row r="31" spans="1:44">
      <c r="A31" s="33">
        <f t="shared" si="38"/>
        <v>0.57999999999999963</v>
      </c>
      <c r="B31" s="34">
        <f t="shared" si="39"/>
        <v>0.42000000000000037</v>
      </c>
      <c r="C31" s="23">
        <f t="shared" si="0"/>
        <v>1</v>
      </c>
      <c r="D31" s="12">
        <f t="shared" si="1"/>
        <v>62.199999999999967</v>
      </c>
      <c r="E31" s="8">
        <f t="shared" si="2"/>
        <v>20.920502092050189</v>
      </c>
      <c r="F31" s="8">
        <f t="shared" si="3"/>
        <v>41.560251046025073</v>
      </c>
      <c r="G31" s="8">
        <f t="shared" si="41"/>
        <v>38.018939632056089</v>
      </c>
      <c r="H31" s="8">
        <f t="shared" si="5"/>
        <v>48.877798674618134</v>
      </c>
      <c r="I31" s="9">
        <f t="shared" si="6"/>
        <v>28.20064541995016</v>
      </c>
      <c r="K31" s="4">
        <f t="shared" si="7"/>
        <v>9.1504518593766271</v>
      </c>
      <c r="L31" s="4">
        <f t="shared" si="8"/>
        <v>5.3068083020477523</v>
      </c>
      <c r="M31" s="4">
        <f t="shared" si="9"/>
        <v>7.4797387516360532</v>
      </c>
      <c r="N31" s="4">
        <f t="shared" si="10"/>
        <v>7.1539738476166645</v>
      </c>
      <c r="O31" s="4">
        <f t="shared" si="11"/>
        <v>7.8917516466184905</v>
      </c>
      <c r="P31" s="4">
        <f t="shared" si="12"/>
        <v>6.0038262897744117</v>
      </c>
      <c r="R31" s="4">
        <f t="shared" si="13"/>
        <v>4.8911222559937011</v>
      </c>
      <c r="S31" s="4">
        <f t="shared" si="14"/>
        <v>2.8366083547928929</v>
      </c>
      <c r="T31" s="4">
        <f t="shared" si="15"/>
        <v>3.998088535885477</v>
      </c>
      <c r="U31" s="4">
        <f t="shared" si="16"/>
        <v>3.8239598702460702</v>
      </c>
      <c r="V31" s="4">
        <f t="shared" si="17"/>
        <v>4.3719304612359062</v>
      </c>
      <c r="W31" s="4">
        <f t="shared" si="18"/>
        <v>3.3191088437234937</v>
      </c>
      <c r="X31" s="20"/>
      <c r="Y31" s="1">
        <f t="shared" si="19"/>
        <v>1.8708286933869704</v>
      </c>
      <c r="Z31" s="1">
        <f t="shared" si="20"/>
        <v>1.8708286933869707</v>
      </c>
      <c r="AA31" s="1">
        <f t="shared" si="21"/>
        <v>1.8708286933869707</v>
      </c>
      <c r="AB31" s="1">
        <f t="shared" si="22"/>
        <v>1.8708286933869704</v>
      </c>
      <c r="AC31" s="1">
        <f t="shared" si="23"/>
        <v>1.8050954187381016</v>
      </c>
      <c r="AD31" s="1">
        <f t="shared" si="24"/>
        <v>1.8088669496716796</v>
      </c>
      <c r="AF31" s="3">
        <f t="shared" si="25"/>
        <v>51.833333333333293</v>
      </c>
      <c r="AG31" s="3">
        <f t="shared" si="26"/>
        <v>17.433751743375158</v>
      </c>
      <c r="AH31" s="3">
        <f t="shared" si="27"/>
        <v>34.633542538354227</v>
      </c>
      <c r="AI31" s="3">
        <f t="shared" si="28"/>
        <v>31.682449693380065</v>
      </c>
      <c r="AJ31" s="3">
        <f t="shared" si="29"/>
        <v>36.794709441395774</v>
      </c>
      <c r="AK31" s="3">
        <f t="shared" si="30"/>
        <v>21.357285429141697</v>
      </c>
      <c r="AM31" s="3">
        <f t="shared" si="31"/>
        <v>23.923076923076909</v>
      </c>
      <c r="AN31" s="3">
        <f t="shared" si="32"/>
        <v>8.0463469584808429</v>
      </c>
      <c r="AO31" s="3">
        <f t="shared" si="42"/>
        <v>15.984711940778876</v>
      </c>
      <c r="AP31" s="3">
        <f t="shared" si="33"/>
        <v>14.622669089252341</v>
      </c>
      <c r="AQ31" s="3">
        <f t="shared" si="34"/>
        <v>19.113775957882407</v>
      </c>
      <c r="AR31" s="3">
        <f t="shared" si="35"/>
        <v>11.016483516483508</v>
      </c>
    </row>
    <row r="32" spans="1:44">
      <c r="A32" s="33">
        <f t="shared" si="38"/>
        <v>0.55999999999999961</v>
      </c>
      <c r="B32" s="34">
        <f t="shared" si="39"/>
        <v>0.44000000000000039</v>
      </c>
      <c r="C32" s="23">
        <f t="shared" si="0"/>
        <v>1</v>
      </c>
      <c r="D32" s="12">
        <f t="shared" si="1"/>
        <v>60.399999999999956</v>
      </c>
      <c r="E32" s="8">
        <f t="shared" si="2"/>
        <v>20.161290322580626</v>
      </c>
      <c r="F32" s="8">
        <f t="shared" si="3"/>
        <v>40.280645161290295</v>
      </c>
      <c r="G32" s="8">
        <f t="shared" si="41"/>
        <v>36.307805477010106</v>
      </c>
      <c r="H32" s="8">
        <f t="shared" si="5"/>
        <v>47.088094360486515</v>
      </c>
      <c r="I32" s="9">
        <f t="shared" si="6"/>
        <v>27.045750508744291</v>
      </c>
      <c r="K32" s="4">
        <f t="shared" si="7"/>
        <v>9.0170778142196522</v>
      </c>
      <c r="L32" s="4">
        <f t="shared" si="8"/>
        <v>5.2096255634321968</v>
      </c>
      <c r="M32" s="4">
        <f t="shared" si="9"/>
        <v>7.3636910180580797</v>
      </c>
      <c r="N32" s="4">
        <f t="shared" si="10"/>
        <v>6.9911295216354583</v>
      </c>
      <c r="O32" s="4">
        <f t="shared" si="11"/>
        <v>7.7414223862953921</v>
      </c>
      <c r="P32" s="4">
        <f t="shared" si="12"/>
        <v>5.8810713820028422</v>
      </c>
      <c r="R32" s="4">
        <f t="shared" si="13"/>
        <v>4.8198308300986268</v>
      </c>
      <c r="S32" s="4">
        <f t="shared" si="14"/>
        <v>2.7846619959632051</v>
      </c>
      <c r="T32" s="4">
        <f t="shared" si="15"/>
        <v>3.9360584130911342</v>
      </c>
      <c r="U32" s="4">
        <f t="shared" si="16"/>
        <v>3.7369159166458119</v>
      </c>
      <c r="V32" s="4">
        <f t="shared" si="17"/>
        <v>4.2919753763947588</v>
      </c>
      <c r="W32" s="4">
        <f t="shared" si="18"/>
        <v>3.2501684296387712</v>
      </c>
      <c r="X32" s="20"/>
      <c r="Y32" s="1">
        <f t="shared" si="19"/>
        <v>1.8708286933869707</v>
      </c>
      <c r="Z32" s="1">
        <f t="shared" si="20"/>
        <v>1.8708286933869707</v>
      </c>
      <c r="AA32" s="1">
        <f t="shared" si="21"/>
        <v>1.8708286933869707</v>
      </c>
      <c r="AB32" s="1">
        <f t="shared" si="22"/>
        <v>1.8708286933869707</v>
      </c>
      <c r="AC32" s="1">
        <f t="shared" si="23"/>
        <v>1.8036968312707689</v>
      </c>
      <c r="AD32" s="1">
        <f t="shared" si="24"/>
        <v>1.8094666505195467</v>
      </c>
      <c r="AF32" s="3">
        <f t="shared" si="25"/>
        <v>50.333333333333293</v>
      </c>
      <c r="AG32" s="3">
        <f t="shared" si="26"/>
        <v>16.80107526881719</v>
      </c>
      <c r="AH32" s="3">
        <f t="shared" si="27"/>
        <v>33.567204301075243</v>
      </c>
      <c r="AI32" s="3">
        <f t="shared" si="28"/>
        <v>30.256504564175088</v>
      </c>
      <c r="AJ32" s="3">
        <f t="shared" si="29"/>
        <v>35.368217054263532</v>
      </c>
      <c r="AK32" s="3">
        <f t="shared" si="30"/>
        <v>20.502207505518747</v>
      </c>
      <c r="AM32" s="3">
        <f t="shared" si="31"/>
        <v>23.230769230769216</v>
      </c>
      <c r="AN32" s="3">
        <f t="shared" si="32"/>
        <v>7.7543424317617804</v>
      </c>
      <c r="AO32" s="3">
        <f t="shared" si="42"/>
        <v>15.492555831265499</v>
      </c>
      <c r="AP32" s="3">
        <f t="shared" si="33"/>
        <v>13.964540568080809</v>
      </c>
      <c r="AQ32" s="3">
        <f t="shared" si="34"/>
        <v>18.421052631578934</v>
      </c>
      <c r="AR32" s="3">
        <f t="shared" si="35"/>
        <v>10.563594821020555</v>
      </c>
    </row>
    <row r="33" spans="1:44">
      <c r="A33" s="33">
        <f t="shared" si="38"/>
        <v>0.53999999999999959</v>
      </c>
      <c r="B33" s="34">
        <f t="shared" si="39"/>
        <v>0.46000000000000041</v>
      </c>
      <c r="C33" s="23">
        <f t="shared" si="0"/>
        <v>1</v>
      </c>
      <c r="D33" s="12">
        <f t="shared" si="1"/>
        <v>58.599999999999959</v>
      </c>
      <c r="E33" s="8">
        <f t="shared" si="2"/>
        <v>19.455252918287918</v>
      </c>
      <c r="F33" s="8">
        <f t="shared" si="3"/>
        <v>39.027626459143939</v>
      </c>
      <c r="G33" s="8">
        <f t="shared" si="41"/>
        <v>34.67368504525313</v>
      </c>
      <c r="H33" s="8">
        <f t="shared" si="5"/>
        <v>45.34092438349316</v>
      </c>
      <c r="I33" s="9">
        <f t="shared" si="6"/>
        <v>25.958277184676898</v>
      </c>
      <c r="K33" s="4">
        <f t="shared" si="7"/>
        <v>8.8817011537551362</v>
      </c>
      <c r="L33" s="4">
        <f t="shared" si="8"/>
        <v>5.1175935305423703</v>
      </c>
      <c r="M33" s="4">
        <f t="shared" si="9"/>
        <v>7.2482542356233761</v>
      </c>
      <c r="N33" s="4">
        <f t="shared" si="10"/>
        <v>6.8319919850651605</v>
      </c>
      <c r="O33" s="4">
        <f t="shared" si="11"/>
        <v>7.5924679155897881</v>
      </c>
      <c r="P33" s="4">
        <f t="shared" si="12"/>
        <v>5.7633665423584484</v>
      </c>
      <c r="R33" s="4">
        <f t="shared" si="13"/>
        <v>4.7474689612952208</v>
      </c>
      <c r="S33" s="4">
        <f t="shared" si="14"/>
        <v>2.735468805151485</v>
      </c>
      <c r="T33" s="4">
        <f t="shared" si="15"/>
        <v>3.8743548574193878</v>
      </c>
      <c r="U33" s="4">
        <f t="shared" si="16"/>
        <v>3.6518533253284886</v>
      </c>
      <c r="V33" s="4">
        <f t="shared" si="17"/>
        <v>4.2123366892006118</v>
      </c>
      <c r="W33" s="4">
        <f t="shared" si="18"/>
        <v>3.1838395561847364</v>
      </c>
      <c r="X33" s="20"/>
      <c r="Y33" s="1">
        <f t="shared" si="19"/>
        <v>1.8708286933869707</v>
      </c>
      <c r="Z33" s="1">
        <f t="shared" si="20"/>
        <v>1.8708286933869704</v>
      </c>
      <c r="AA33" s="1">
        <f t="shared" si="21"/>
        <v>1.8708286933869707</v>
      </c>
      <c r="AB33" s="1">
        <f t="shared" si="22"/>
        <v>1.8708286933869707</v>
      </c>
      <c r="AC33" s="1">
        <f t="shared" si="23"/>
        <v>1.8024361478641999</v>
      </c>
      <c r="AD33" s="1">
        <f t="shared" si="24"/>
        <v>1.8101937741061345</v>
      </c>
      <c r="AF33" s="3">
        <f t="shared" si="25"/>
        <v>48.833333333333293</v>
      </c>
      <c r="AG33" s="3">
        <f t="shared" si="26"/>
        <v>16.212710765239933</v>
      </c>
      <c r="AH33" s="3">
        <f t="shared" si="27"/>
        <v>32.52302204928661</v>
      </c>
      <c r="AI33" s="3">
        <f t="shared" si="28"/>
        <v>28.894737537710942</v>
      </c>
      <c r="AJ33" s="3">
        <f t="shared" si="29"/>
        <v>33.98719520501291</v>
      </c>
      <c r="AK33" s="3">
        <f t="shared" si="30"/>
        <v>19.700614808874615</v>
      </c>
      <c r="AM33" s="3">
        <f t="shared" si="31"/>
        <v>22.538461538461522</v>
      </c>
      <c r="AN33" s="3">
        <f t="shared" si="32"/>
        <v>7.4827895839568921</v>
      </c>
      <c r="AO33" s="3">
        <f t="shared" si="42"/>
        <v>15.010625561209206</v>
      </c>
      <c r="AP33" s="3">
        <f t="shared" si="33"/>
        <v>13.336032709712741</v>
      </c>
      <c r="AQ33" s="3">
        <f t="shared" si="34"/>
        <v>17.743780383185573</v>
      </c>
      <c r="AR33" s="3">
        <f t="shared" si="35"/>
        <v>10.136834319526619</v>
      </c>
    </row>
    <row r="34" spans="1:44">
      <c r="A34" s="33">
        <f t="shared" si="38"/>
        <v>0.51999999999999957</v>
      </c>
      <c r="B34" s="34">
        <f t="shared" si="39"/>
        <v>0.48000000000000043</v>
      </c>
      <c r="C34" s="23">
        <f t="shared" si="0"/>
        <v>1</v>
      </c>
      <c r="D34" s="12">
        <f t="shared" si="1"/>
        <v>56.799999999999947</v>
      </c>
      <c r="E34" s="8">
        <f t="shared" si="2"/>
        <v>18.796992481202992</v>
      </c>
      <c r="F34" s="8">
        <f t="shared" si="3"/>
        <v>37.798496240601473</v>
      </c>
      <c r="G34" s="8">
        <f t="shared" si="41"/>
        <v>33.113112148259077</v>
      </c>
      <c r="H34" s="8">
        <f t="shared" si="5"/>
        <v>43.63478203080308</v>
      </c>
      <c r="I34" s="9">
        <f t="shared" si="6"/>
        <v>24.932478012845905</v>
      </c>
      <c r="K34" s="4">
        <f t="shared" si="7"/>
        <v>8.7442288660314915</v>
      </c>
      <c r="L34" s="4">
        <f t="shared" si="8"/>
        <v>5.0302727286595843</v>
      </c>
      <c r="M34" s="4">
        <f t="shared" si="9"/>
        <v>7.1332034243471121</v>
      </c>
      <c r="N34" s="4">
        <f t="shared" si="10"/>
        <v>6.6764768610774503</v>
      </c>
      <c r="O34" s="4">
        <f t="shared" si="11"/>
        <v>7.4447812486450147</v>
      </c>
      <c r="P34" s="4">
        <f t="shared" si="12"/>
        <v>5.650337483976406</v>
      </c>
      <c r="R34" s="4">
        <f t="shared" si="13"/>
        <v>4.6739869326040946</v>
      </c>
      <c r="S34" s="4">
        <f t="shared" si="14"/>
        <v>2.6887938732395202</v>
      </c>
      <c r="T34" s="4">
        <f t="shared" si="15"/>
        <v>3.8128576120099353</v>
      </c>
      <c r="U34" s="4">
        <f t="shared" si="16"/>
        <v>3.5687269949822489</v>
      </c>
      <c r="V34" s="4">
        <f t="shared" si="17"/>
        <v>4.132970839940791</v>
      </c>
      <c r="W34" s="4">
        <f t="shared" si="18"/>
        <v>3.1199365880484748</v>
      </c>
      <c r="X34" s="20"/>
      <c r="Y34" s="1">
        <f t="shared" si="19"/>
        <v>1.8708286933869702</v>
      </c>
      <c r="Z34" s="1">
        <f t="shared" si="20"/>
        <v>1.8708286933869709</v>
      </c>
      <c r="AA34" s="1">
        <f t="shared" si="21"/>
        <v>1.8708286933869707</v>
      </c>
      <c r="AB34" s="1">
        <f t="shared" si="22"/>
        <v>1.8708286933869704</v>
      </c>
      <c r="AC34" s="1">
        <f t="shared" si="23"/>
        <v>1.8013147290319786</v>
      </c>
      <c r="AD34" s="1">
        <f t="shared" si="24"/>
        <v>1.8110424120865549</v>
      </c>
      <c r="AF34" s="3">
        <f t="shared" si="25"/>
        <v>47.333333333333286</v>
      </c>
      <c r="AG34" s="3">
        <f t="shared" si="26"/>
        <v>15.664160401002491</v>
      </c>
      <c r="AH34" s="3">
        <f t="shared" si="27"/>
        <v>31.498746867167888</v>
      </c>
      <c r="AI34" s="3">
        <f t="shared" si="28"/>
        <v>27.59426012354923</v>
      </c>
      <c r="AJ34" s="3">
        <f t="shared" si="29"/>
        <v>32.649503888441906</v>
      </c>
      <c r="AK34" s="3">
        <f t="shared" si="30"/>
        <v>18.947641264904078</v>
      </c>
      <c r="AM34" s="3">
        <f t="shared" si="31"/>
        <v>21.846153846153829</v>
      </c>
      <c r="AN34" s="3">
        <f t="shared" si="32"/>
        <v>7.2296124927703822</v>
      </c>
      <c r="AO34" s="3">
        <f t="shared" si="42"/>
        <v>14.537883169462106</v>
      </c>
      <c r="AP34" s="3">
        <f t="shared" si="33"/>
        <v>12.735812364715031</v>
      </c>
      <c r="AQ34" s="3">
        <f t="shared" si="34"/>
        <v>17.08144796380089</v>
      </c>
      <c r="AR34" s="3">
        <f t="shared" si="35"/>
        <v>9.7340043134435579</v>
      </c>
    </row>
    <row r="35" spans="1:44">
      <c r="A35" s="33">
        <f t="shared" si="38"/>
        <v>0.49999999999999956</v>
      </c>
      <c r="B35" s="34">
        <f t="shared" si="39"/>
        <v>0.50000000000000044</v>
      </c>
      <c r="C35" s="23">
        <f t="shared" si="0"/>
        <v>1</v>
      </c>
      <c r="D35" s="12">
        <f t="shared" si="1"/>
        <v>54.999999999999957</v>
      </c>
      <c r="E35" s="8">
        <f t="shared" si="2"/>
        <v>18.181818181818169</v>
      </c>
      <c r="F35" s="8">
        <f t="shared" si="3"/>
        <v>36.590909090909065</v>
      </c>
      <c r="G35" s="8">
        <f t="shared" si="4"/>
        <v>31.622776601683753</v>
      </c>
      <c r="H35" s="8">
        <f t="shared" si="5"/>
        <v>41.968230096813571</v>
      </c>
      <c r="I35" s="9">
        <f t="shared" si="6"/>
        <v>23.963240404664433</v>
      </c>
      <c r="K35" s="4">
        <f t="shared" si="7"/>
        <v>8.6045605081527246</v>
      </c>
      <c r="L35" s="4">
        <f t="shared" si="8"/>
        <v>4.9472744491815348</v>
      </c>
      <c r="M35" s="4">
        <f t="shared" si="9"/>
        <v>7.0183326372431907</v>
      </c>
      <c r="N35" s="4">
        <f t="shared" si="10"/>
        <v>6.5245016934951021</v>
      </c>
      <c r="O35" s="4">
        <f t="shared" si="11"/>
        <v>7.2982571361218298</v>
      </c>
      <c r="P35" s="4">
        <f t="shared" si="12"/>
        <v>5.5416474248687342</v>
      </c>
      <c r="R35" s="4">
        <f t="shared" si="13"/>
        <v>4.5993310550389976</v>
      </c>
      <c r="S35" s="4">
        <f t="shared" si="14"/>
        <v>2.6444294267397246</v>
      </c>
      <c r="T35" s="4">
        <f t="shared" si="15"/>
        <v>3.751456593568232</v>
      </c>
      <c r="U35" s="4">
        <f t="shared" si="16"/>
        <v>3.4874928509264338</v>
      </c>
      <c r="V35" s="4">
        <f t="shared" si="17"/>
        <v>4.0538335478367165</v>
      </c>
      <c r="W35" s="4">
        <f t="shared" si="18"/>
        <v>3.058291492508006</v>
      </c>
      <c r="X35" s="20"/>
      <c r="Y35" s="1">
        <f t="shared" si="19"/>
        <v>1.8708286933869704</v>
      </c>
      <c r="Z35" s="1">
        <f t="shared" si="20"/>
        <v>1.8708286933869707</v>
      </c>
      <c r="AA35" s="1">
        <f t="shared" si="21"/>
        <v>1.8708286933869704</v>
      </c>
      <c r="AB35" s="1">
        <f t="shared" si="22"/>
        <v>1.8708286933869709</v>
      </c>
      <c r="AC35" s="1">
        <f t="shared" si="23"/>
        <v>1.8003346832078155</v>
      </c>
      <c r="AD35" s="1">
        <f t="shared" si="24"/>
        <v>1.8120075991592968</v>
      </c>
      <c r="AF35" s="3">
        <f t="shared" si="25"/>
        <v>45.833333333333293</v>
      </c>
      <c r="AG35" s="3">
        <f t="shared" si="26"/>
        <v>15.151515151515138</v>
      </c>
      <c r="AH35" s="3">
        <f t="shared" si="27"/>
        <v>30.492424242424214</v>
      </c>
      <c r="AI35" s="3">
        <f t="shared" si="28"/>
        <v>26.352313834736471</v>
      </c>
      <c r="AJ35" s="3">
        <f t="shared" si="29"/>
        <v>31.353135313531318</v>
      </c>
      <c r="AK35" s="3">
        <f t="shared" si="30"/>
        <v>18.238993710691808</v>
      </c>
      <c r="AM35" s="3">
        <f t="shared" si="31"/>
        <v>21.153846153846136</v>
      </c>
      <c r="AN35" s="3">
        <f t="shared" si="32"/>
        <v>6.993006993006988</v>
      </c>
      <c r="AO35" s="3">
        <f t="shared" si="40"/>
        <v>14.073426573426563</v>
      </c>
      <c r="AP35" s="3">
        <f t="shared" si="33"/>
        <v>12.162606385262984</v>
      </c>
      <c r="AQ35" s="3">
        <f t="shared" si="34"/>
        <v>16.433566433566419</v>
      </c>
      <c r="AR35" s="3">
        <f t="shared" si="35"/>
        <v>9.3531468531468462</v>
      </c>
    </row>
    <row r="36" spans="1:44">
      <c r="A36" s="33">
        <f t="shared" si="38"/>
        <v>0.47999999999999954</v>
      </c>
      <c r="B36" s="34">
        <f t="shared" si="39"/>
        <v>0.52000000000000046</v>
      </c>
      <c r="C36" s="23">
        <f t="shared" si="0"/>
        <v>1</v>
      </c>
      <c r="D36" s="12">
        <f t="shared" si="1"/>
        <v>53.199999999999946</v>
      </c>
      <c r="E36" s="8">
        <f t="shared" si="2"/>
        <v>17.605633802816886</v>
      </c>
      <c r="F36" s="8">
        <f t="shared" si="3"/>
        <v>35.402816901408421</v>
      </c>
      <c r="G36" s="8">
        <f t="shared" ref="G36:G39" si="43">9*AI36*AP36/(3*AI36+AP36)</f>
        <v>30.199517204020129</v>
      </c>
      <c r="H36" s="8">
        <f t="shared" si="5"/>
        <v>40.33989681453162</v>
      </c>
      <c r="I36" s="9">
        <f t="shared" si="6"/>
        <v>23.04600130346649</v>
      </c>
      <c r="K36" s="4">
        <f t="shared" si="7"/>
        <v>8.4625873475778395</v>
      </c>
      <c r="L36" s="4">
        <f t="shared" si="8"/>
        <v>4.8682534504314905</v>
      </c>
      <c r="M36" s="4">
        <f t="shared" si="9"/>
        <v>6.9034511757896375</v>
      </c>
      <c r="N36" s="4">
        <f t="shared" si="10"/>
        <v>6.3759859030726336</v>
      </c>
      <c r="O36" s="4">
        <f t="shared" si="11"/>
        <v>7.152791608321583</v>
      </c>
      <c r="P36" s="4">
        <f t="shared" si="12"/>
        <v>5.4369923555258008</v>
      </c>
      <c r="R36" s="4">
        <f t="shared" si="13"/>
        <v>4.5234432086120462</v>
      </c>
      <c r="S36" s="4">
        <f t="shared" si="14"/>
        <v>2.602190926213531</v>
      </c>
      <c r="T36" s="4">
        <f t="shared" si="15"/>
        <v>3.6900498694466499</v>
      </c>
      <c r="U36" s="4">
        <f t="shared" si="16"/>
        <v>3.4081078217426057</v>
      </c>
      <c r="V36" s="4">
        <f t="shared" si="17"/>
        <v>3.974879615528164</v>
      </c>
      <c r="W36" s="4">
        <f t="shared" si="18"/>
        <v>2.9987517257795595</v>
      </c>
      <c r="X36" s="20"/>
      <c r="Y36" s="1">
        <f t="shared" si="19"/>
        <v>1.8708286933869704</v>
      </c>
      <c r="Z36" s="1">
        <f t="shared" si="20"/>
        <v>1.8708286933869704</v>
      </c>
      <c r="AA36" s="1">
        <f t="shared" si="21"/>
        <v>1.8708286933869707</v>
      </c>
      <c r="AB36" s="1">
        <f t="shared" si="22"/>
        <v>1.8708286933869707</v>
      </c>
      <c r="AC36" s="1">
        <f t="shared" si="23"/>
        <v>1.7994989283143743</v>
      </c>
      <c r="AD36" s="1">
        <f t="shared" si="24"/>
        <v>1.8130851943444544</v>
      </c>
      <c r="AF36" s="3">
        <f t="shared" si="25"/>
        <v>44.333333333333286</v>
      </c>
      <c r="AG36" s="3">
        <f t="shared" si="26"/>
        <v>14.671361502347404</v>
      </c>
      <c r="AH36" s="3">
        <f t="shared" si="27"/>
        <v>29.502347417840344</v>
      </c>
      <c r="AI36" s="3">
        <f t="shared" si="28"/>
        <v>25.16626433668344</v>
      </c>
      <c r="AJ36" s="3">
        <f t="shared" si="29"/>
        <v>30.096203848153891</v>
      </c>
      <c r="AK36" s="3">
        <f t="shared" si="30"/>
        <v>17.570869990224811</v>
      </c>
      <c r="AM36" s="3">
        <f t="shared" si="31"/>
        <v>20.461538461538446</v>
      </c>
      <c r="AN36" s="3">
        <f t="shared" si="32"/>
        <v>6.7713976164680334</v>
      </c>
      <c r="AO36" s="3">
        <f t="shared" si="40"/>
        <v>13.616468039003239</v>
      </c>
      <c r="AP36" s="3">
        <f t="shared" si="33"/>
        <v>11.615198924623128</v>
      </c>
      <c r="AQ36" s="3">
        <f t="shared" si="34"/>
        <v>15.799667957941324</v>
      </c>
      <c r="AR36" s="3">
        <f t="shared" si="35"/>
        <v>8.9925119128658864</v>
      </c>
    </row>
    <row r="37" spans="1:44">
      <c r="A37" s="33">
        <f t="shared" si="38"/>
        <v>0.45999999999999952</v>
      </c>
      <c r="B37" s="34">
        <f t="shared" si="39"/>
        <v>0.54000000000000048</v>
      </c>
      <c r="C37" s="23">
        <f t="shared" si="0"/>
        <v>1</v>
      </c>
      <c r="D37" s="12">
        <f t="shared" si="1"/>
        <v>51.399999999999956</v>
      </c>
      <c r="E37" s="8">
        <f t="shared" si="2"/>
        <v>17.064846416382238</v>
      </c>
      <c r="F37" s="8">
        <f t="shared" si="3"/>
        <v>34.232423208191101</v>
      </c>
      <c r="G37" s="8">
        <f t="shared" si="43"/>
        <v>28.84031503126603</v>
      </c>
      <c r="H37" s="8">
        <f t="shared" si="5"/>
        <v>38.748472052407188</v>
      </c>
      <c r="I37" s="9">
        <f t="shared" si="6"/>
        <v>22.176675267272252</v>
      </c>
      <c r="K37" s="4">
        <f t="shared" si="7"/>
        <v>8.3181913714645699</v>
      </c>
      <c r="L37" s="4">
        <f t="shared" si="8"/>
        <v>4.7929019015036838</v>
      </c>
      <c r="M37" s="4">
        <f t="shared" si="9"/>
        <v>6.7883803786229171</v>
      </c>
      <c r="N37" s="4">
        <f t="shared" si="10"/>
        <v>6.230850744772126</v>
      </c>
      <c r="O37" s="4">
        <f t="shared" si="11"/>
        <v>7.0082815137399219</v>
      </c>
      <c r="P37" s="4">
        <f t="shared" si="12"/>
        <v>5.3360970177044376</v>
      </c>
      <c r="R37" s="4">
        <f t="shared" si="13"/>
        <v>4.4462603128056672</v>
      </c>
      <c r="S37" s="4">
        <f t="shared" si="14"/>
        <v>2.5619138291205896</v>
      </c>
      <c r="T37" s="4">
        <f t="shared" si="15"/>
        <v>3.6285419411293893</v>
      </c>
      <c r="U37" s="4">
        <f t="shared" si="16"/>
        <v>3.3305298164375055</v>
      </c>
      <c r="V37" s="4">
        <f t="shared" si="17"/>
        <v>3.8960627152400957</v>
      </c>
      <c r="W37" s="4">
        <f t="shared" si="18"/>
        <v>2.9411784209698619</v>
      </c>
      <c r="X37" s="20"/>
      <c r="Y37" s="1">
        <f t="shared" si="19"/>
        <v>1.8708286933869707</v>
      </c>
      <c r="Z37" s="1">
        <f t="shared" si="20"/>
        <v>1.8708286933869707</v>
      </c>
      <c r="AA37" s="1">
        <f t="shared" si="21"/>
        <v>1.8708286933869704</v>
      </c>
      <c r="AB37" s="1">
        <f t="shared" si="22"/>
        <v>1.8708286933869709</v>
      </c>
      <c r="AC37" s="1">
        <f t="shared" si="23"/>
        <v>1.7988112681877184</v>
      </c>
      <c r="AD37" s="1">
        <f t="shared" si="24"/>
        <v>1.8142717829219095</v>
      </c>
      <c r="AF37" s="3">
        <f t="shared" si="25"/>
        <v>42.833333333333286</v>
      </c>
      <c r="AG37" s="3">
        <f t="shared" si="26"/>
        <v>14.220705346985199</v>
      </c>
      <c r="AH37" s="3">
        <f t="shared" si="27"/>
        <v>28.527019340159242</v>
      </c>
      <c r="AI37" s="3">
        <f t="shared" si="28"/>
        <v>24.033595859388363</v>
      </c>
      <c r="AJ37" s="3">
        <f t="shared" si="29"/>
        <v>28.876936867716701</v>
      </c>
      <c r="AK37" s="3">
        <f t="shared" si="30"/>
        <v>16.939890710382496</v>
      </c>
      <c r="AM37" s="3">
        <f t="shared" si="31"/>
        <v>19.769230769230752</v>
      </c>
      <c r="AN37" s="3">
        <f t="shared" si="32"/>
        <v>6.5634024678393219</v>
      </c>
      <c r="AO37" s="3">
        <f t="shared" si="40"/>
        <v>13.166316618535037</v>
      </c>
      <c r="AP37" s="3">
        <f t="shared" si="33"/>
        <v>11.092428858179243</v>
      </c>
      <c r="AQ37" s="3">
        <f t="shared" si="34"/>
        <v>15.179304681084027</v>
      </c>
      <c r="AR37" s="3">
        <f t="shared" si="35"/>
        <v>8.6505305039787714</v>
      </c>
    </row>
    <row r="38" spans="1:44">
      <c r="A38" s="33">
        <f t="shared" si="38"/>
        <v>0.4399999999999995</v>
      </c>
      <c r="B38" s="34">
        <f t="shared" si="39"/>
        <v>0.5600000000000005</v>
      </c>
      <c r="C38" s="23">
        <f t="shared" si="0"/>
        <v>1</v>
      </c>
      <c r="D38" s="12">
        <f t="shared" si="1"/>
        <v>49.599999999999945</v>
      </c>
      <c r="E38" s="8">
        <f t="shared" si="2"/>
        <v>16.556291390728465</v>
      </c>
      <c r="F38" s="8">
        <f t="shared" si="3"/>
        <v>33.078145695364206</v>
      </c>
      <c r="G38" s="8">
        <f t="shared" si="43"/>
        <v>27.54228703338163</v>
      </c>
      <c r="H38" s="8">
        <f t="shared" si="5"/>
        <v>37.192703753442359</v>
      </c>
      <c r="I38" s="9">
        <f t="shared" si="6"/>
        <v>21.351593556837223</v>
      </c>
      <c r="K38" s="4">
        <f t="shared" si="7"/>
        <v>8.1712441383935346</v>
      </c>
      <c r="L38" s="4">
        <f t="shared" si="8"/>
        <v>4.7209443264746227</v>
      </c>
      <c r="M38" s="4">
        <f t="shared" si="9"/>
        <v>6.6729508503698582</v>
      </c>
      <c r="N38" s="4">
        <f t="shared" si="10"/>
        <v>6.0890192660115545</v>
      </c>
      <c r="O38" s="4">
        <f t="shared" si="11"/>
        <v>6.8646240471360223</v>
      </c>
      <c r="P38" s="4">
        <f t="shared" si="12"/>
        <v>5.2387114711668881</v>
      </c>
      <c r="R38" s="4">
        <f t="shared" si="13"/>
        <v>4.367713712793349</v>
      </c>
      <c r="S38" s="4">
        <f t="shared" si="14"/>
        <v>2.5234508873860433</v>
      </c>
      <c r="T38" s="4">
        <f t="shared" si="15"/>
        <v>3.5668422629808338</v>
      </c>
      <c r="U38" s="4">
        <f t="shared" si="16"/>
        <v>3.2547177021258533</v>
      </c>
      <c r="V38" s="4">
        <f t="shared" si="17"/>
        <v>3.817335153040561</v>
      </c>
      <c r="W38" s="4">
        <f t="shared" si="18"/>
        <v>2.8854448279604328</v>
      </c>
      <c r="X38" s="20"/>
      <c r="Y38" s="1">
        <f t="shared" si="19"/>
        <v>1.8708286933869704</v>
      </c>
      <c r="Z38" s="1">
        <f t="shared" si="20"/>
        <v>1.8708286933869704</v>
      </c>
      <c r="AA38" s="1">
        <f t="shared" si="21"/>
        <v>1.8708286933869704</v>
      </c>
      <c r="AB38" s="1">
        <f t="shared" si="22"/>
        <v>1.8708286933869709</v>
      </c>
      <c r="AC38" s="1">
        <f t="shared" si="23"/>
        <v>1.7982764865873129</v>
      </c>
      <c r="AD38" s="1">
        <f t="shared" si="24"/>
        <v>1.8155645952412316</v>
      </c>
      <c r="AF38" s="3">
        <f t="shared" si="25"/>
        <v>41.333333333333286</v>
      </c>
      <c r="AG38" s="3">
        <f t="shared" si="26"/>
        <v>13.79690949227372</v>
      </c>
      <c r="AH38" s="3">
        <f t="shared" si="27"/>
        <v>27.565121412803503</v>
      </c>
      <c r="AI38" s="3">
        <f t="shared" si="28"/>
        <v>22.951905861151364</v>
      </c>
      <c r="AJ38" s="3">
        <f t="shared" si="29"/>
        <v>27.693666414332533</v>
      </c>
      <c r="AK38" s="3">
        <f t="shared" si="30"/>
        <v>16.343042071197395</v>
      </c>
      <c r="AM38" s="3">
        <f t="shared" si="31"/>
        <v>19.076923076923059</v>
      </c>
      <c r="AN38" s="3">
        <f t="shared" si="32"/>
        <v>6.3678043810494094</v>
      </c>
      <c r="AO38" s="3">
        <f t="shared" si="40"/>
        <v>12.722363728986235</v>
      </c>
      <c r="AP38" s="3">
        <f t="shared" si="33"/>
        <v>10.593187320531396</v>
      </c>
      <c r="AQ38" s="3">
        <f t="shared" si="34"/>
        <v>14.572047670639204</v>
      </c>
      <c r="AR38" s="3">
        <f t="shared" si="35"/>
        <v>8.3257918552036116</v>
      </c>
    </row>
    <row r="39" spans="1:44">
      <c r="A39" s="33">
        <f t="shared" si="38"/>
        <v>0.41999999999999948</v>
      </c>
      <c r="B39" s="34">
        <f t="shared" si="39"/>
        <v>0.58000000000000052</v>
      </c>
      <c r="C39" s="23">
        <f t="shared" si="0"/>
        <v>1</v>
      </c>
      <c r="D39" s="12">
        <f t="shared" si="1"/>
        <v>47.799999999999947</v>
      </c>
      <c r="E39" s="8">
        <f t="shared" si="2"/>
        <v>16.077170418006414</v>
      </c>
      <c r="F39" s="8">
        <f t="shared" si="3"/>
        <v>31.938585209003186</v>
      </c>
      <c r="G39" s="8">
        <f t="shared" si="43"/>
        <v>26.302679918953789</v>
      </c>
      <c r="H39" s="8">
        <f t="shared" si="5"/>
        <v>35.671394594933986</v>
      </c>
      <c r="I39" s="9">
        <f t="shared" si="6"/>
        <v>20.567452313009529</v>
      </c>
      <c r="K39" s="4">
        <f t="shared" si="7"/>
        <v>8.0216054406928894</v>
      </c>
      <c r="L39" s="4">
        <f t="shared" si="8"/>
        <v>4.6521333593814971</v>
      </c>
      <c r="M39" s="4">
        <f t="shared" si="9"/>
        <v>6.5570000243870652</v>
      </c>
      <c r="N39" s="4">
        <f t="shared" si="10"/>
        <v>5.9504162658635211</v>
      </c>
      <c r="O39" s="4">
        <f t="shared" si="11"/>
        <v>6.7217162606678516</v>
      </c>
      <c r="P39" s="4">
        <f t="shared" si="12"/>
        <v>5.1446081491733766</v>
      </c>
      <c r="R39" s="4">
        <f t="shared" si="13"/>
        <v>4.2877284644220843</v>
      </c>
      <c r="S39" s="4">
        <f t="shared" si="14"/>
        <v>2.4866698783410359</v>
      </c>
      <c r="T39" s="4">
        <f t="shared" si="15"/>
        <v>3.5048639394749683</v>
      </c>
      <c r="U39" s="4">
        <f t="shared" si="16"/>
        <v>3.1806312822211513</v>
      </c>
      <c r="V39" s="4">
        <f t="shared" si="17"/>
        <v>3.7386476069168952</v>
      </c>
      <c r="W39" s="4">
        <f t="shared" si="18"/>
        <v>2.8314349647567223</v>
      </c>
      <c r="X39" s="20"/>
      <c r="Y39" s="1">
        <f t="shared" si="19"/>
        <v>1.8708286933869704</v>
      </c>
      <c r="Z39" s="1">
        <f t="shared" si="20"/>
        <v>1.8708286933869704</v>
      </c>
      <c r="AA39" s="1">
        <f t="shared" si="21"/>
        <v>1.8708286933869704</v>
      </c>
      <c r="AB39" s="1">
        <f t="shared" si="22"/>
        <v>1.8708286933869704</v>
      </c>
      <c r="AC39" s="1">
        <f t="shared" si="23"/>
        <v>1.7979004622505641</v>
      </c>
      <c r="AD39" s="1">
        <f t="shared" si="24"/>
        <v>1.8169614394146618</v>
      </c>
      <c r="AF39" s="3">
        <f t="shared" si="25"/>
        <v>39.833333333333286</v>
      </c>
      <c r="AG39" s="3">
        <f t="shared" si="26"/>
        <v>13.397642015005347</v>
      </c>
      <c r="AH39" s="3">
        <f t="shared" si="27"/>
        <v>26.615487674169316</v>
      </c>
      <c r="AI39" s="3">
        <f t="shared" si="28"/>
        <v>21.918899932461489</v>
      </c>
      <c r="AJ39" s="3">
        <f t="shared" si="29"/>
        <v>26.544821583986035</v>
      </c>
      <c r="AK39" s="3">
        <f t="shared" si="30"/>
        <v>15.777627729011911</v>
      </c>
      <c r="AM39" s="3">
        <f t="shared" si="31"/>
        <v>18.384615384615365</v>
      </c>
      <c r="AN39" s="3">
        <f t="shared" si="32"/>
        <v>6.183527083848622</v>
      </c>
      <c r="AO39" s="3">
        <f t="shared" si="40"/>
        <v>12.284071234231995</v>
      </c>
      <c r="AP39" s="3">
        <f t="shared" si="33"/>
        <v>10.116415353443765</v>
      </c>
      <c r="AQ39" s="3">
        <f t="shared" si="34"/>
        <v>13.977485928705427</v>
      </c>
      <c r="AR39" s="3">
        <f t="shared" si="35"/>
        <v>8.0170239596469024</v>
      </c>
    </row>
    <row r="40" spans="1:44">
      <c r="A40" s="33">
        <f t="shared" si="38"/>
        <v>0.39999999999999947</v>
      </c>
      <c r="B40" s="34">
        <f t="shared" ref="B40:B60" si="44">1-A40</f>
        <v>0.60000000000000053</v>
      </c>
      <c r="C40" s="23">
        <f t="shared" si="0"/>
        <v>1</v>
      </c>
      <c r="D40" s="12">
        <f t="shared" si="1"/>
        <v>45.999999999999943</v>
      </c>
      <c r="E40" s="8">
        <f t="shared" si="2"/>
        <v>15.624999999999986</v>
      </c>
      <c r="F40" s="8">
        <f t="shared" si="3"/>
        <v>30.812499999999972</v>
      </c>
      <c r="G40" s="8">
        <f t="shared" ref="G40:G60" si="45">9*AI40*AP40/(3*AI40+AP40)</f>
        <v>25.118864315095774</v>
      </c>
      <c r="H40" s="8">
        <f t="shared" si="5"/>
        <v>34.183398848456136</v>
      </c>
      <c r="I40" s="9">
        <f t="shared" si="6"/>
        <v>19.821268279380494</v>
      </c>
      <c r="K40" s="4">
        <f t="shared" si="7"/>
        <v>7.8691217377212341</v>
      </c>
      <c r="L40" s="4">
        <f t="shared" si="8"/>
        <v>4.5862461606583906</v>
      </c>
      <c r="M40" s="4">
        <f t="shared" si="9"/>
        <v>6.4403699726502772</v>
      </c>
      <c r="N40" s="4">
        <f t="shared" si="10"/>
        <v>5.8149682551827198</v>
      </c>
      <c r="O40" s="4">
        <f t="shared" si="11"/>
        <v>6.5794545509144378</v>
      </c>
      <c r="P40" s="4">
        <f t="shared" si="12"/>
        <v>5.0535793223824346</v>
      </c>
      <c r="R40" s="4">
        <f t="shared" si="13"/>
        <v>4.2062224967668644</v>
      </c>
      <c r="S40" s="4">
        <f t="shared" si="14"/>
        <v>2.4514516892272993</v>
      </c>
      <c r="T40" s="4">
        <f t="shared" si="15"/>
        <v>3.4425225545319997</v>
      </c>
      <c r="U40" s="4">
        <f t="shared" si="16"/>
        <v>3.1082312751229146</v>
      </c>
      <c r="V40" s="4">
        <f t="shared" si="17"/>
        <v>3.6599488335482184</v>
      </c>
      <c r="W40" s="4">
        <f t="shared" si="18"/>
        <v>2.7790424471527806</v>
      </c>
      <c r="X40" s="20"/>
      <c r="Y40" s="1">
        <f t="shared" si="19"/>
        <v>1.8708286933869707</v>
      </c>
      <c r="Z40" s="1">
        <f t="shared" si="20"/>
        <v>1.8708286933869707</v>
      </c>
      <c r="AA40" s="1">
        <f t="shared" si="21"/>
        <v>1.8708286933869707</v>
      </c>
      <c r="AB40" s="1">
        <f t="shared" si="22"/>
        <v>1.8708286933869704</v>
      </c>
      <c r="AC40" s="1">
        <f t="shared" si="23"/>
        <v>1.7976903093849648</v>
      </c>
      <c r="AD40" s="1">
        <f t="shared" si="24"/>
        <v>1.8184606455219823</v>
      </c>
      <c r="AF40" s="3">
        <f t="shared" si="25"/>
        <v>38.333333333333286</v>
      </c>
      <c r="AG40" s="3">
        <f t="shared" si="26"/>
        <v>13.02083333333332</v>
      </c>
      <c r="AH40" s="3">
        <f t="shared" si="27"/>
        <v>25.677083333333304</v>
      </c>
      <c r="AI40" s="3">
        <f t="shared" si="28"/>
        <v>20.932386929246476</v>
      </c>
      <c r="AJ40" s="3">
        <f t="shared" si="29"/>
        <v>25.428921568627416</v>
      </c>
      <c r="AK40" s="3">
        <f t="shared" si="30"/>
        <v>15.241228070175422</v>
      </c>
      <c r="AM40" s="3">
        <f t="shared" si="31"/>
        <v>17.692307692307672</v>
      </c>
      <c r="AN40" s="3">
        <f t="shared" si="32"/>
        <v>6.0096153846153797</v>
      </c>
      <c r="AO40" s="3">
        <f t="shared" ref="AO40:AO60" si="46">(AM40+AN40)/2</f>
        <v>11.850961538461526</v>
      </c>
      <c r="AP40" s="3">
        <f t="shared" si="33"/>
        <v>9.6611016596522195</v>
      </c>
      <c r="AQ40" s="3">
        <f t="shared" si="34"/>
        <v>13.395225464190965</v>
      </c>
      <c r="AR40" s="3">
        <f t="shared" si="35"/>
        <v>7.7230769230769152</v>
      </c>
    </row>
    <row r="41" spans="1:44">
      <c r="A41" s="33">
        <f t="shared" si="38"/>
        <v>0.37999999999999945</v>
      </c>
      <c r="B41" s="34">
        <f t="shared" si="44"/>
        <v>0.62000000000000055</v>
      </c>
      <c r="C41" s="23">
        <f t="shared" si="0"/>
        <v>1</v>
      </c>
      <c r="D41" s="12">
        <f t="shared" si="1"/>
        <v>44.199999999999946</v>
      </c>
      <c r="E41" s="8">
        <f t="shared" si="2"/>
        <v>15.197568389057741</v>
      </c>
      <c r="F41" s="8">
        <f t="shared" si="3"/>
        <v>29.698784194528848</v>
      </c>
      <c r="G41" s="8">
        <f t="shared" si="45"/>
        <v>23.988329190194875</v>
      </c>
      <c r="H41" s="8">
        <f t="shared" si="5"/>
        <v>32.727619420637865</v>
      </c>
      <c r="I41" s="9">
        <f t="shared" si="6"/>
        <v>19.110340818861502</v>
      </c>
      <c r="K41" s="4">
        <f t="shared" si="7"/>
        <v>7.7136243102707516</v>
      </c>
      <c r="L41" s="4">
        <f t="shared" si="8"/>
        <v>4.5230813765746225</v>
      </c>
      <c r="M41" s="4">
        <f t="shared" si="9"/>
        <v>6.3229053898945899</v>
      </c>
      <c r="N41" s="4">
        <f t="shared" si="10"/>
        <v>5.6826034176410207</v>
      </c>
      <c r="O41" s="4">
        <f t="shared" si="11"/>
        <v>6.4377341136407242</v>
      </c>
      <c r="P41" s="4">
        <f t="shared" si="12"/>
        <v>4.9654349056989444</v>
      </c>
      <c r="R41" s="4">
        <f t="shared" si="13"/>
        <v>4.1231056256176579</v>
      </c>
      <c r="S41" s="4">
        <f t="shared" si="14"/>
        <v>2.4176886919485838</v>
      </c>
      <c r="T41" s="4">
        <f t="shared" si="15"/>
        <v>3.37973509399598</v>
      </c>
      <c r="U41" s="4">
        <f t="shared" si="16"/>
        <v>3.0374792933890524</v>
      </c>
      <c r="V41" s="4">
        <f t="shared" si="17"/>
        <v>3.581185337588384</v>
      </c>
      <c r="W41" s="4">
        <f t="shared" si="18"/>
        <v>2.7281694694146377</v>
      </c>
      <c r="X41" s="20"/>
      <c r="Y41" s="1">
        <f t="shared" si="19"/>
        <v>1.8708286933869707</v>
      </c>
      <c r="Z41" s="1">
        <f t="shared" si="20"/>
        <v>1.8708286933869704</v>
      </c>
      <c r="AA41" s="1">
        <f t="shared" si="21"/>
        <v>1.8708286933869707</v>
      </c>
      <c r="AB41" s="1">
        <f t="shared" si="22"/>
        <v>1.8708286933869709</v>
      </c>
      <c r="AC41" s="1">
        <f t="shared" si="23"/>
        <v>1.7976545491990583</v>
      </c>
      <c r="AD41" s="1">
        <f t="shared" si="24"/>
        <v>1.8200610194367213</v>
      </c>
      <c r="AF41" s="3">
        <f t="shared" si="25"/>
        <v>36.833333333333286</v>
      </c>
      <c r="AG41" s="3">
        <f t="shared" si="26"/>
        <v>12.664640324214782</v>
      </c>
      <c r="AH41" s="3">
        <f t="shared" si="27"/>
        <v>24.748986828774033</v>
      </c>
      <c r="AI41" s="3">
        <f t="shared" si="28"/>
        <v>19.990274325162396</v>
      </c>
      <c r="AJ41" s="3">
        <f t="shared" si="29"/>
        <v>24.344569288389479</v>
      </c>
      <c r="AK41" s="3">
        <f t="shared" si="30"/>
        <v>14.731665597605287</v>
      </c>
      <c r="AM41" s="3">
        <f t="shared" si="31"/>
        <v>16.999999999999979</v>
      </c>
      <c r="AN41" s="3">
        <f t="shared" si="32"/>
        <v>5.8452186111760538</v>
      </c>
      <c r="AO41" s="3">
        <f t="shared" si="46"/>
        <v>11.422609305588017</v>
      </c>
      <c r="AP41" s="3">
        <f t="shared" si="33"/>
        <v>9.2262804577672579</v>
      </c>
      <c r="AQ41" s="3">
        <f t="shared" si="34"/>
        <v>12.824888422158029</v>
      </c>
      <c r="AR41" s="3">
        <f t="shared" si="35"/>
        <v>7.4429086538461462</v>
      </c>
    </row>
    <row r="42" spans="1:44">
      <c r="A42" s="33">
        <f t="shared" si="38"/>
        <v>0.35999999999999943</v>
      </c>
      <c r="B42" s="34">
        <f t="shared" si="44"/>
        <v>0.64000000000000057</v>
      </c>
      <c r="C42" s="23">
        <f t="shared" ref="C42:C73" si="47">$A42*A$7+$B42*B$7</f>
        <v>1</v>
      </c>
      <c r="D42" s="12">
        <f t="shared" ref="D42:D60" si="48">9*AF42*AM42/(3*AF42+AM42)</f>
        <v>42.399999999999942</v>
      </c>
      <c r="E42" s="8">
        <f t="shared" ref="E42:E60" si="49">9*AG42*AN42/(3*AG42+AN42)</f>
        <v>14.792899408284013</v>
      </c>
      <c r="F42" s="8">
        <f t="shared" ref="F42:F60" si="50">9*AH42*AO42/(3*AH42+AO42)</f>
        <v>28.596449704141978</v>
      </c>
      <c r="G42" s="8">
        <f t="shared" si="45"/>
        <v>22.908676527677695</v>
      </c>
      <c r="H42" s="8">
        <f t="shared" ref="H42:H60" si="51">9*AJ42*AQ42/(3*AJ42+AQ42)</f>
        <v>31.303005055919019</v>
      </c>
      <c r="I42" s="9">
        <f t="shared" ref="I42:I60" si="52">9*AK42*AR42/(3*AK42+AR42)</f>
        <v>18.432219204510851</v>
      </c>
      <c r="K42" s="4">
        <f t="shared" ref="K42:K60" si="53">SQRT((AF42+4*AM42/3)/$C42)</f>
        <v>7.5549270729056675</v>
      </c>
      <c r="L42" s="4">
        <f t="shared" ref="L42:L60" si="54">SQRT((AG42+4*AN42/3)/$C42)</f>
        <v>4.4624565470409321</v>
      </c>
      <c r="M42" s="4">
        <f t="shared" ref="M42:M60" si="55">SQRT((AH42+4*AO42/3)/$C42)</f>
        <v>6.2044516885519982</v>
      </c>
      <c r="N42" s="4">
        <f t="shared" ref="N42:N60" si="56">SQRT((AI42+4*AP42/3)/$C42)</f>
        <v>5.5532515716495023</v>
      </c>
      <c r="O42" s="4">
        <f t="shared" ref="O42:O60" si="57">SQRT((AJ42+4*AQ42/3)/$C42)</f>
        <v>6.2964483569045555</v>
      </c>
      <c r="P42" s="4">
        <f t="shared" ref="P42:P60" si="58">SQRT((AK42+4*AR42/3)/$C42)</f>
        <v>4.8800005544409837</v>
      </c>
      <c r="R42" s="4">
        <f t="shared" ref="R42:R60" si="59">SQRT(AM42/$C42)</f>
        <v>4.0382783841251317</v>
      </c>
      <c r="S42" s="4">
        <f t="shared" ref="S42:S60" si="60">SQRT(AN42/$C42)</f>
        <v>2.3852833574847772</v>
      </c>
      <c r="T42" s="4">
        <f t="shared" ref="T42:T60" si="61">SQRT(AO42/$C42)</f>
        <v>3.3164189273360911</v>
      </c>
      <c r="U42" s="4">
        <f t="shared" ref="U42:U60" si="62">SQRT(AP42/$C42)</f>
        <v>2.968337823382337</v>
      </c>
      <c r="V42" s="4">
        <f t="shared" ref="V42:V60" si="63">SQRT(AQ42/$C42)</f>
        <v>3.5023009959328526</v>
      </c>
      <c r="W42" s="4">
        <f t="shared" ref="W42:W60" si="64">SQRT(AR42/$C42)</f>
        <v>2.6787259133931491</v>
      </c>
      <c r="X42" s="20"/>
      <c r="Y42" s="1">
        <f t="shared" ref="Y42:Y60" si="65">K42/R42</f>
        <v>1.8708286933869707</v>
      </c>
      <c r="Z42" s="1">
        <f t="shared" ref="Z42:Z60" si="66">L42/S42</f>
        <v>1.8708286933869707</v>
      </c>
      <c r="AA42" s="1">
        <f t="shared" ref="AA42:AA60" si="67">M42/T42</f>
        <v>1.8708286933869707</v>
      </c>
      <c r="AB42" s="1">
        <f t="shared" ref="AB42:AB60" si="68">N42/U42</f>
        <v>1.8708286933869709</v>
      </c>
      <c r="AC42" s="1">
        <f t="shared" ref="AC42:AC60" si="69">O42/V42</f>
        <v>1.7978033196508485</v>
      </c>
      <c r="AD42" s="1">
        <f t="shared" ref="AD42:AD60" si="70">P42/W42</f>
        <v>1.8217618047601869</v>
      </c>
      <c r="AF42" s="3">
        <f t="shared" ref="AF42:AF60" si="71">$C$3*$A42+$D$3*$B42</f>
        <v>35.333333333333286</v>
      </c>
      <c r="AG42" s="3">
        <f t="shared" ref="AG42:AG60" si="72">1/($A42/$C$3+$B42/$D$3)</f>
        <v>12.327416173570009</v>
      </c>
      <c r="AH42" s="3">
        <f t="shared" ref="AH42:AH73" si="73">(AF42+AG42)/2</f>
        <v>23.830374753451647</v>
      </c>
      <c r="AI42" s="3">
        <f t="shared" ref="AI42:AI60" si="74">($C$3^$A42)*($D$3^$B42)</f>
        <v>19.090563773064751</v>
      </c>
      <c r="AJ42" s="3">
        <f t="shared" ref="AJ42:AJ60" si="75">$C$3+$B42/(1/($D$3-$C$3)+$A42/($C$3+4*$C$5/3))</f>
        <v>23.290445556349738</v>
      </c>
      <c r="AK42" s="3">
        <f t="shared" ref="AK42:AK60" si="76">$D$3+$A42/(1/($C$3-$D$3)+$B42/($D$3+4*$D$5/3))</f>
        <v>14.246975385899024</v>
      </c>
      <c r="AM42" s="3">
        <f t="shared" ref="AM42:AM60" si="77">$C$5*$A42+$D$5*$B42</f>
        <v>16.307692307692285</v>
      </c>
      <c r="AN42" s="3">
        <f t="shared" ref="AN42:AN60" si="78">1/($A42/$C$5+$B42/$D$5)</f>
        <v>5.6895766954938507</v>
      </c>
      <c r="AO42" s="3">
        <f t="shared" si="46"/>
        <v>10.998634501593068</v>
      </c>
      <c r="AP42" s="3">
        <f t="shared" ref="AP42:AP60" si="79">($C$5^$A42)*($D$5^$B42)</f>
        <v>8.8110294337221902</v>
      </c>
      <c r="AQ42" s="3">
        <f t="shared" ref="AQ42:AQ60" si="80">$C$5+$B42/(1/($D$5-$C$5)+2*$A42*($C$3+2*$C$5)/(5*$C$5*($C$3+4*$C$5/3)))</f>
        <v>12.266112266112252</v>
      </c>
      <c r="AR42" s="3">
        <f t="shared" ref="AR42:AR60" si="81">$D$5+$A42/(1/($C$5-$D$5)+2*$B42*($D$3+2*$D$5)/(5*$D$5*($D$3+4*$D$5/3)))</f>
        <v>7.1755725190839623</v>
      </c>
    </row>
    <row r="43" spans="1:44">
      <c r="A43" s="33">
        <f t="shared" si="38"/>
        <v>0.33999999999999941</v>
      </c>
      <c r="B43" s="34">
        <f t="shared" si="44"/>
        <v>0.66000000000000059</v>
      </c>
      <c r="C43" s="23">
        <f t="shared" si="47"/>
        <v>1</v>
      </c>
      <c r="D43" s="12">
        <f t="shared" si="48"/>
        <v>40.599999999999937</v>
      </c>
      <c r="E43" s="8">
        <f t="shared" si="49"/>
        <v>14.409221902017279</v>
      </c>
      <c r="F43" s="8">
        <f t="shared" si="50"/>
        <v>27.504610951008608</v>
      </c>
      <c r="G43" s="8">
        <f t="shared" si="45"/>
        <v>21.877616239495492</v>
      </c>
      <c r="H43" s="8">
        <f t="shared" si="51"/>
        <v>29.908547682732642</v>
      </c>
      <c r="I43" s="9">
        <f t="shared" si="52"/>
        <v>17.784674349456701</v>
      </c>
      <c r="K43" s="4">
        <f t="shared" si="53"/>
        <v>7.3928239634016766</v>
      </c>
      <c r="L43" s="4">
        <f t="shared" si="54"/>
        <v>4.4042058856830018</v>
      </c>
      <c r="M43" s="4">
        <f t="shared" si="55"/>
        <v>6.084853146844666</v>
      </c>
      <c r="N43" s="4">
        <f t="shared" si="56"/>
        <v>5.4268441331472479</v>
      </c>
      <c r="O43" s="4">
        <f t="shared" si="57"/>
        <v>6.155488261485317</v>
      </c>
      <c r="P43" s="4">
        <f t="shared" si="58"/>
        <v>4.7971160056579709</v>
      </c>
      <c r="R43" s="4">
        <f t="shared" si="59"/>
        <v>3.9516306273973272</v>
      </c>
      <c r="S43" s="4">
        <f t="shared" si="60"/>
        <v>2.354147069291296</v>
      </c>
      <c r="T43" s="4">
        <f t="shared" si="61"/>
        <v>3.252490817760858</v>
      </c>
      <c r="U43" s="4">
        <f t="shared" si="62"/>
        <v>2.9007702053801752</v>
      </c>
      <c r="V43" s="4">
        <f t="shared" si="63"/>
        <v>3.4232366277426536</v>
      </c>
      <c r="W43" s="4">
        <f t="shared" si="64"/>
        <v>2.6306285672843712</v>
      </c>
      <c r="X43" s="20"/>
      <c r="Y43" s="1">
        <f t="shared" si="65"/>
        <v>1.8708286933869707</v>
      </c>
      <c r="Z43" s="1">
        <f t="shared" si="66"/>
        <v>1.8708286933869707</v>
      </c>
      <c r="AA43" s="1">
        <f t="shared" si="67"/>
        <v>1.8708286933869707</v>
      </c>
      <c r="AB43" s="1">
        <f t="shared" si="68"/>
        <v>1.8708286933869707</v>
      </c>
      <c r="AC43" s="1">
        <f t="shared" si="69"/>
        <v>1.7981486326711693</v>
      </c>
      <c r="AD43" s="1">
        <f t="shared" si="70"/>
        <v>1.8235626516479635</v>
      </c>
      <c r="AF43" s="3">
        <f t="shared" si="71"/>
        <v>33.833333333333286</v>
      </c>
      <c r="AG43" s="3">
        <f t="shared" si="72"/>
        <v>12.007684918347731</v>
      </c>
      <c r="AH43" s="3">
        <f t="shared" si="73"/>
        <v>22.92050912584051</v>
      </c>
      <c r="AI43" s="3">
        <f t="shared" si="74"/>
        <v>18.231346866246245</v>
      </c>
      <c r="AJ43" s="3">
        <f t="shared" si="75"/>
        <v>22.265303724591668</v>
      </c>
      <c r="AK43" s="3">
        <f t="shared" si="76"/>
        <v>13.785379759723057</v>
      </c>
      <c r="AM43" s="3">
        <f t="shared" si="77"/>
        <v>15.615384615384594</v>
      </c>
      <c r="AN43" s="3">
        <f t="shared" si="78"/>
        <v>5.5420084238527991</v>
      </c>
      <c r="AO43" s="3">
        <f t="shared" si="46"/>
        <v>10.578696519618696</v>
      </c>
      <c r="AP43" s="3">
        <f t="shared" si="79"/>
        <v>8.414467784421344</v>
      </c>
      <c r="AQ43" s="3">
        <f t="shared" si="80"/>
        <v>11.718549009518895</v>
      </c>
      <c r="AR43" s="3">
        <f t="shared" si="81"/>
        <v>6.9202066590126226</v>
      </c>
    </row>
    <row r="44" spans="1:44">
      <c r="A44" s="33">
        <f t="shared" si="38"/>
        <v>0.3199999999999994</v>
      </c>
      <c r="B44" s="34">
        <f t="shared" si="44"/>
        <v>0.6800000000000006</v>
      </c>
      <c r="C44" s="23">
        <f t="shared" si="47"/>
        <v>1</v>
      </c>
      <c r="D44" s="12">
        <f t="shared" si="48"/>
        <v>38.799999999999947</v>
      </c>
      <c r="E44" s="8">
        <f t="shared" si="49"/>
        <v>14.044943820224706</v>
      </c>
      <c r="F44" s="8">
        <f t="shared" si="50"/>
        <v>26.422471910112332</v>
      </c>
      <c r="G44" s="8">
        <f t="shared" ref="G44" si="82">9*AI44*AP44/(3*AI44+AP44)</f>
        <v>20.892961308540361</v>
      </c>
      <c r="H44" s="8">
        <f t="shared" si="51"/>
        <v>28.543279884404576</v>
      </c>
      <c r="I44" s="9">
        <f t="shared" si="52"/>
        <v>17.165674288549429</v>
      </c>
      <c r="K44" s="4">
        <f t="shared" si="53"/>
        <v>7.2270858048572491</v>
      </c>
      <c r="L44" s="4">
        <f t="shared" si="54"/>
        <v>4.3481783706064983</v>
      </c>
      <c r="M44" s="4">
        <f t="shared" si="55"/>
        <v>5.9639510550212993</v>
      </c>
      <c r="N44" s="4">
        <f t="shared" si="56"/>
        <v>5.303314079237162</v>
      </c>
      <c r="O44" s="4">
        <f t="shared" si="57"/>
        <v>6.0147416755315026</v>
      </c>
      <c r="P44" s="4">
        <f t="shared" si="58"/>
        <v>4.7166336280430663</v>
      </c>
      <c r="R44" s="4">
        <f t="shared" si="59"/>
        <v>3.8630398552276031</v>
      </c>
      <c r="S44" s="4">
        <f t="shared" si="60"/>
        <v>2.324199102770069</v>
      </c>
      <c r="T44" s="4">
        <f t="shared" si="61"/>
        <v>3.1878659313398123</v>
      </c>
      <c r="U44" s="4">
        <f t="shared" si="62"/>
        <v>2.8347406141371385</v>
      </c>
      <c r="V44" s="4">
        <f t="shared" si="63"/>
        <v>3.343929498826606</v>
      </c>
      <c r="W44" s="4">
        <f t="shared" si="64"/>
        <v>2.5838004383507984</v>
      </c>
      <c r="X44" s="20"/>
      <c r="Y44" s="1">
        <f t="shared" si="65"/>
        <v>1.8708286933869707</v>
      </c>
      <c r="Z44" s="1">
        <f t="shared" si="66"/>
        <v>1.8708286933869709</v>
      </c>
      <c r="AA44" s="1">
        <f t="shared" si="67"/>
        <v>1.8708286933869707</v>
      </c>
      <c r="AB44" s="1">
        <f t="shared" si="68"/>
        <v>1.8708286933869709</v>
      </c>
      <c r="AC44" s="1">
        <f t="shared" si="69"/>
        <v>1.7987046908860047</v>
      </c>
      <c r="AD44" s="1">
        <f t="shared" si="70"/>
        <v>1.8254635915510657</v>
      </c>
      <c r="AF44" s="3">
        <f t="shared" si="71"/>
        <v>32.333333333333279</v>
      </c>
      <c r="AG44" s="3">
        <f t="shared" si="72"/>
        <v>11.704119850187254</v>
      </c>
      <c r="AH44" s="3">
        <f t="shared" si="73"/>
        <v>22.018726591760267</v>
      </c>
      <c r="AI44" s="3">
        <f t="shared" si="74"/>
        <v>17.410801090450303</v>
      </c>
      <c r="AJ44" s="3">
        <f t="shared" si="75"/>
        <v>21.267964765878496</v>
      </c>
      <c r="AK44" s="3">
        <f t="shared" si="76"/>
        <v>13.345266507557662</v>
      </c>
      <c r="AM44" s="3">
        <f t="shared" si="77"/>
        <v>14.923076923076902</v>
      </c>
      <c r="AN44" s="3">
        <f t="shared" si="78"/>
        <v>5.4019014693171945</v>
      </c>
      <c r="AO44" s="3">
        <f t="shared" ref="AO44" si="83">(AM44+AN44)/2</f>
        <v>10.162489196197049</v>
      </c>
      <c r="AP44" s="3">
        <f t="shared" si="79"/>
        <v>8.0357543494386015</v>
      </c>
      <c r="AQ44" s="3">
        <f t="shared" si="80"/>
        <v>11.181864493122756</v>
      </c>
      <c r="AR44" s="3">
        <f t="shared" si="81"/>
        <v>6.6760247052217778</v>
      </c>
    </row>
    <row r="45" spans="1:44">
      <c r="A45" s="33">
        <f t="shared" si="38"/>
        <v>0.29999999999999938</v>
      </c>
      <c r="B45" s="34">
        <f t="shared" si="44"/>
        <v>0.70000000000000062</v>
      </c>
      <c r="C45" s="23">
        <f t="shared" si="47"/>
        <v>1</v>
      </c>
      <c r="D45" s="12">
        <f t="shared" si="48"/>
        <v>36.999999999999943</v>
      </c>
      <c r="E45" s="8">
        <f t="shared" si="49"/>
        <v>13.69863013698629</v>
      </c>
      <c r="F45" s="8">
        <f t="shared" si="50"/>
        <v>25.349315068493112</v>
      </c>
      <c r="G45" s="8">
        <f t="shared" si="45"/>
        <v>19.952623149688765</v>
      </c>
      <c r="H45" s="8">
        <f t="shared" si="51"/>
        <v>27.206272475387561</v>
      </c>
      <c r="I45" s="9">
        <f t="shared" si="52"/>
        <v>16.573362843379751</v>
      </c>
      <c r="K45" s="4">
        <f t="shared" si="53"/>
        <v>7.0574565041303812</v>
      </c>
      <c r="L45" s="4">
        <f t="shared" si="54"/>
        <v>4.2942360957384587</v>
      </c>
      <c r="M45" s="4">
        <f t="shared" si="55"/>
        <v>5.841581804341839</v>
      </c>
      <c r="N45" s="4">
        <f t="shared" si="56"/>
        <v>5.182595912649548</v>
      </c>
      <c r="O45" s="4">
        <f t="shared" si="57"/>
        <v>5.8740925276477327</v>
      </c>
      <c r="P45" s="4">
        <f t="shared" si="58"/>
        <v>4.6384171500384452</v>
      </c>
      <c r="R45" s="4">
        <f t="shared" si="59"/>
        <v>3.7723691800736057</v>
      </c>
      <c r="S45" s="4">
        <f t="shared" si="60"/>
        <v>2.2953657440244419</v>
      </c>
      <c r="T45" s="4">
        <f t="shared" si="61"/>
        <v>3.1224568155228414</v>
      </c>
      <c r="U45" s="4">
        <f t="shared" si="62"/>
        <v>2.7702140398899453</v>
      </c>
      <c r="V45" s="4">
        <f t="shared" si="63"/>
        <v>3.2643127461868624</v>
      </c>
      <c r="W45" s="4">
        <f t="shared" si="64"/>
        <v>2.538170146445601</v>
      </c>
      <c r="X45" s="20"/>
      <c r="Y45" s="1">
        <f t="shared" si="65"/>
        <v>1.8708286933869707</v>
      </c>
      <c r="Z45" s="1">
        <f t="shared" si="66"/>
        <v>1.8708286933869707</v>
      </c>
      <c r="AA45" s="1">
        <f t="shared" si="67"/>
        <v>1.8708286933869709</v>
      </c>
      <c r="AB45" s="1">
        <f t="shared" si="68"/>
        <v>1.8708286933869707</v>
      </c>
      <c r="AC45" s="1">
        <f t="shared" si="69"/>
        <v>1.7994882795802667</v>
      </c>
      <c r="AD45" s="1">
        <f t="shared" si="70"/>
        <v>1.8274650170848417</v>
      </c>
      <c r="AF45" s="3">
        <f t="shared" si="71"/>
        <v>30.833333333333279</v>
      </c>
      <c r="AG45" s="3">
        <f t="shared" si="72"/>
        <v>11.415525114155241</v>
      </c>
      <c r="AH45" s="3">
        <f t="shared" si="73"/>
        <v>21.124429223744258</v>
      </c>
      <c r="AI45" s="3">
        <f t="shared" si="74"/>
        <v>16.627185958073973</v>
      </c>
      <c r="AJ45" s="3">
        <f t="shared" si="75"/>
        <v>20.297312750142908</v>
      </c>
      <c r="AK45" s="3">
        <f t="shared" si="76"/>
        <v>12.925170068027196</v>
      </c>
      <c r="AM45" s="3">
        <f t="shared" si="77"/>
        <v>14.230769230769209</v>
      </c>
      <c r="AN45" s="3">
        <f t="shared" si="78"/>
        <v>5.2687038988408803</v>
      </c>
      <c r="AO45" s="3">
        <f t="shared" si="46"/>
        <v>9.749736564805044</v>
      </c>
      <c r="AP45" s="3">
        <f t="shared" si="79"/>
        <v>7.6740858268033723</v>
      </c>
      <c r="AQ45" s="3">
        <f t="shared" si="80"/>
        <v>10.655737704918014</v>
      </c>
      <c r="AR45" s="3">
        <f t="shared" si="81"/>
        <v>6.4423076923076845</v>
      </c>
    </row>
    <row r="46" spans="1:44">
      <c r="A46" s="33">
        <f t="shared" si="38"/>
        <v>0.27999999999999936</v>
      </c>
      <c r="B46" s="34">
        <f t="shared" si="44"/>
        <v>0.72000000000000064</v>
      </c>
      <c r="C46" s="23">
        <f t="shared" si="47"/>
        <v>1</v>
      </c>
      <c r="D46" s="12">
        <f t="shared" si="48"/>
        <v>35.199999999999939</v>
      </c>
      <c r="E46" s="8">
        <f t="shared" si="49"/>
        <v>13.368983957219243</v>
      </c>
      <c r="F46" s="8">
        <f t="shared" si="50"/>
        <v>24.284491978609587</v>
      </c>
      <c r="G46" s="8">
        <f t="shared" si="45"/>
        <v>19.054607179632445</v>
      </c>
      <c r="H46" s="8">
        <f t="shared" si="51"/>
        <v>25.896632162122714</v>
      </c>
      <c r="I46" s="9">
        <f t="shared" si="52"/>
        <v>16.006040998613695</v>
      </c>
      <c r="K46" s="4">
        <f t="shared" si="53"/>
        <v>6.8836484065221768</v>
      </c>
      <c r="L46" s="4">
        <f t="shared" si="54"/>
        <v>4.242252841731589</v>
      </c>
      <c r="M46" s="4">
        <f t="shared" si="55"/>
        <v>5.7175748599294725</v>
      </c>
      <c r="N46" s="4">
        <f t="shared" si="56"/>
        <v>5.0646256270145882</v>
      </c>
      <c r="O46" s="4">
        <f t="shared" si="57"/>
        <v>5.7334199391914735</v>
      </c>
      <c r="P46" s="4">
        <f t="shared" si="58"/>
        <v>4.5623405407371118</v>
      </c>
      <c r="R46" s="4">
        <f t="shared" si="59"/>
        <v>3.6794648440311963</v>
      </c>
      <c r="S46" s="4">
        <f t="shared" si="60"/>
        <v>2.2675795259753921</v>
      </c>
      <c r="T46" s="4">
        <f t="shared" si="61"/>
        <v>3.0561723155840133</v>
      </c>
      <c r="U46" s="4">
        <f t="shared" si="62"/>
        <v>2.7071562697948193</v>
      </c>
      <c r="V46" s="4">
        <f t="shared" si="63"/>
        <v>3.1843147049027869</v>
      </c>
      <c r="W46" s="4">
        <f t="shared" si="64"/>
        <v>2.4936713872577014</v>
      </c>
      <c r="X46" s="20"/>
      <c r="Y46" s="1">
        <f t="shared" si="65"/>
        <v>1.8708286933869707</v>
      </c>
      <c r="Z46" s="1">
        <f t="shared" si="66"/>
        <v>1.8708286933869707</v>
      </c>
      <c r="AA46" s="1">
        <f t="shared" si="67"/>
        <v>1.8708286933869709</v>
      </c>
      <c r="AB46" s="1">
        <f t="shared" si="68"/>
        <v>1.8708286933869711</v>
      </c>
      <c r="AC46" s="1">
        <f t="shared" si="69"/>
        <v>1.8005192546967519</v>
      </c>
      <c r="AD46" s="1">
        <f t="shared" si="70"/>
        <v>1.8295676663934186</v>
      </c>
      <c r="AF46" s="3">
        <f t="shared" si="71"/>
        <v>29.333333333333279</v>
      </c>
      <c r="AG46" s="3">
        <f t="shared" si="72"/>
        <v>11.140819964349367</v>
      </c>
      <c r="AH46" s="3">
        <f t="shared" si="73"/>
        <v>20.237076648841324</v>
      </c>
      <c r="AI46" s="3">
        <f t="shared" si="74"/>
        <v>15.87883931636037</v>
      </c>
      <c r="AJ46" s="3">
        <f t="shared" si="75"/>
        <v>19.352290679304865</v>
      </c>
      <c r="AK46" s="3">
        <f t="shared" si="76"/>
        <v>12.523755226149738</v>
      </c>
      <c r="AM46" s="3">
        <f t="shared" si="77"/>
        <v>13.538461538461515</v>
      </c>
      <c r="AN46" s="3">
        <f t="shared" si="78"/>
        <v>5.141916906622785</v>
      </c>
      <c r="AO46" s="3">
        <f t="shared" si="46"/>
        <v>9.3401892225421506</v>
      </c>
      <c r="AP46" s="3">
        <f t="shared" si="79"/>
        <v>7.3286950690894015</v>
      </c>
      <c r="AQ46" s="3">
        <f t="shared" si="80"/>
        <v>10.139860139860122</v>
      </c>
      <c r="AR46" s="3">
        <f t="shared" si="81"/>
        <v>6.2183969876277496</v>
      </c>
    </row>
    <row r="47" spans="1:44">
      <c r="A47" s="33">
        <f t="shared" si="38"/>
        <v>0.25999999999999934</v>
      </c>
      <c r="B47" s="34">
        <f t="shared" si="44"/>
        <v>0.74000000000000066</v>
      </c>
      <c r="C47" s="23">
        <f t="shared" si="47"/>
        <v>1</v>
      </c>
      <c r="D47" s="12">
        <f t="shared" si="48"/>
        <v>33.399999999999942</v>
      </c>
      <c r="E47" s="8">
        <f t="shared" si="49"/>
        <v>13.054830287206256</v>
      </c>
      <c r="F47" s="8">
        <f t="shared" si="50"/>
        <v>23.2274151436031</v>
      </c>
      <c r="G47" s="8">
        <f t="shared" si="45"/>
        <v>18.197008586099809</v>
      </c>
      <c r="H47" s="8">
        <f t="shared" si="51"/>
        <v>24.61349926564904</v>
      </c>
      <c r="I47" s="9">
        <f t="shared" si="52"/>
        <v>15.462150595929685</v>
      </c>
      <c r="K47" s="4">
        <f t="shared" si="53"/>
        <v>6.7053365658659061</v>
      </c>
      <c r="L47" s="4">
        <f t="shared" si="54"/>
        <v>4.1921128326905066</v>
      </c>
      <c r="M47" s="4">
        <f t="shared" si="55"/>
        <v>5.5917505516406401</v>
      </c>
      <c r="N47" s="4">
        <f t="shared" si="56"/>
        <v>4.9493406729253149</v>
      </c>
      <c r="O47" s="4">
        <f t="shared" si="57"/>
        <v>5.5925972120814995</v>
      </c>
      <c r="P47" s="4">
        <f t="shared" si="58"/>
        <v>4.4882870222748874</v>
      </c>
      <c r="R47" s="4">
        <f t="shared" si="59"/>
        <v>3.5841531560682256</v>
      </c>
      <c r="S47" s="4">
        <f t="shared" si="60"/>
        <v>2.2407785638037523</v>
      </c>
      <c r="T47" s="4">
        <f t="shared" si="61"/>
        <v>2.9889163937919232</v>
      </c>
      <c r="U47" s="4">
        <f t="shared" si="62"/>
        <v>2.6455338697873882</v>
      </c>
      <c r="V47" s="4">
        <f t="shared" si="63"/>
        <v>3.1038581147720241</v>
      </c>
      <c r="W47" s="4">
        <f t="shared" si="64"/>
        <v>2.4502424559070031</v>
      </c>
      <c r="X47" s="20"/>
      <c r="Y47" s="1">
        <f t="shared" si="65"/>
        <v>1.8708286933869709</v>
      </c>
      <c r="Z47" s="1">
        <f t="shared" si="66"/>
        <v>1.8708286933869707</v>
      </c>
      <c r="AA47" s="1">
        <f t="shared" si="67"/>
        <v>1.8708286933869707</v>
      </c>
      <c r="AB47" s="1">
        <f t="shared" si="68"/>
        <v>1.8708286933869704</v>
      </c>
      <c r="AC47" s="1">
        <f t="shared" si="69"/>
        <v>1.8018211546027036</v>
      </c>
      <c r="AD47" s="1">
        <f t="shared" si="70"/>
        <v>1.8317726115040578</v>
      </c>
      <c r="AF47" s="3">
        <f t="shared" si="71"/>
        <v>27.833333333333279</v>
      </c>
      <c r="AG47" s="3">
        <f t="shared" si="72"/>
        <v>10.879025239338546</v>
      </c>
      <c r="AH47" s="3">
        <f t="shared" si="73"/>
        <v>19.356179286335912</v>
      </c>
      <c r="AI47" s="3">
        <f t="shared" si="74"/>
        <v>15.164173821749838</v>
      </c>
      <c r="AJ47" s="3">
        <f t="shared" si="75"/>
        <v>18.431896647733566</v>
      </c>
      <c r="AK47" s="3">
        <f t="shared" si="76"/>
        <v>12.139802937348936</v>
      </c>
      <c r="AM47" s="3">
        <f t="shared" si="77"/>
        <v>12.846153846153824</v>
      </c>
      <c r="AN47" s="3">
        <f t="shared" si="78"/>
        <v>5.0210885720024061</v>
      </c>
      <c r="AO47" s="3">
        <f t="shared" si="46"/>
        <v>8.9336212090781153</v>
      </c>
      <c r="AP47" s="3">
        <f t="shared" si="79"/>
        <v>6.9988494561922332</v>
      </c>
      <c r="AQ47" s="3">
        <f t="shared" si="80"/>
        <v>9.6339351966361448</v>
      </c>
      <c r="AR47" s="3">
        <f t="shared" si="81"/>
        <v>6.0036880927291811</v>
      </c>
    </row>
    <row r="48" spans="1:44">
      <c r="A48" s="33">
        <f t="shared" si="38"/>
        <v>0.23999999999999935</v>
      </c>
      <c r="B48" s="34">
        <f t="shared" si="44"/>
        <v>0.76000000000000068</v>
      </c>
      <c r="C48" s="23">
        <f t="shared" si="47"/>
        <v>1</v>
      </c>
      <c r="D48" s="12">
        <f t="shared" si="48"/>
        <v>31.599999999999937</v>
      </c>
      <c r="E48" s="8">
        <f t="shared" si="49"/>
        <v>12.755102040816313</v>
      </c>
      <c r="F48" s="8">
        <f t="shared" si="50"/>
        <v>22.177551020408124</v>
      </c>
      <c r="G48" s="8">
        <f t="shared" si="45"/>
        <v>17.378008287493728</v>
      </c>
      <c r="H48" s="8">
        <f t="shared" si="51"/>
        <v>23.356045479777702</v>
      </c>
      <c r="I48" s="9">
        <f t="shared" si="52"/>
        <v>14.940260015849491</v>
      </c>
      <c r="K48" s="4">
        <f t="shared" si="53"/>
        <v>6.5221516034558302</v>
      </c>
      <c r="L48" s="4">
        <f t="shared" si="54"/>
        <v>4.1437096508237223</v>
      </c>
      <c r="M48" s="4">
        <f t="shared" si="55"/>
        <v>5.4639176059303418</v>
      </c>
      <c r="N48" s="4">
        <f t="shared" si="56"/>
        <v>4.8366799247730974</v>
      </c>
      <c r="O48" s="4">
        <f t="shared" si="57"/>
        <v>5.4514906625973474</v>
      </c>
      <c r="P48" s="4">
        <f t="shared" si="58"/>
        <v>4.4161481957642756</v>
      </c>
      <c r="R48" s="4">
        <f t="shared" si="59"/>
        <v>3.4862366749614302</v>
      </c>
      <c r="S48" s="4">
        <f t="shared" si="60"/>
        <v>2.214905974807293</v>
      </c>
      <c r="T48" s="4">
        <f t="shared" si="61"/>
        <v>2.9205868101362071</v>
      </c>
      <c r="U48" s="4">
        <f t="shared" si="62"/>
        <v>2.5853141668554986</v>
      </c>
      <c r="V48" s="4">
        <f t="shared" si="63"/>
        <v>3.0228591778339879</v>
      </c>
      <c r="W48" s="4">
        <f t="shared" si="64"/>
        <v>2.4078258229361902</v>
      </c>
      <c r="X48" s="20"/>
      <c r="Y48" s="1">
        <f t="shared" si="65"/>
        <v>1.8708286933869709</v>
      </c>
      <c r="Z48" s="1">
        <f t="shared" si="66"/>
        <v>1.8708286933869707</v>
      </c>
      <c r="AA48" s="1">
        <f t="shared" si="67"/>
        <v>1.8708286933869709</v>
      </c>
      <c r="AB48" s="1">
        <f t="shared" si="68"/>
        <v>1.8708286933869707</v>
      </c>
      <c r="AC48" s="1">
        <f t="shared" si="69"/>
        <v>1.8034219730022558</v>
      </c>
      <c r="AD48" s="1">
        <f t="shared" si="70"/>
        <v>1.8340812502704471</v>
      </c>
      <c r="AF48" s="3">
        <f t="shared" si="71"/>
        <v>26.333333333333282</v>
      </c>
      <c r="AG48" s="3">
        <f t="shared" si="72"/>
        <v>10.629251700680262</v>
      </c>
      <c r="AH48" s="3">
        <f t="shared" si="73"/>
        <v>18.481292517006771</v>
      </c>
      <c r="AI48" s="3">
        <f t="shared" si="74"/>
        <v>14.481673572911442</v>
      </c>
      <c r="AJ48" s="3">
        <f t="shared" si="75"/>
        <v>17.535180299032504</v>
      </c>
      <c r="AK48" s="3">
        <f t="shared" si="76"/>
        <v>11.77219796215428</v>
      </c>
      <c r="AM48" s="3">
        <f t="shared" si="77"/>
        <v>12.15384615384613</v>
      </c>
      <c r="AN48" s="3">
        <f t="shared" si="78"/>
        <v>4.9058084772370441</v>
      </c>
      <c r="AO48" s="3">
        <f t="shared" si="46"/>
        <v>8.5298273155415867</v>
      </c>
      <c r="AP48" s="3">
        <f t="shared" si="79"/>
        <v>6.6838493413437412</v>
      </c>
      <c r="AQ48" s="3">
        <f t="shared" si="80"/>
        <v>9.1376776090151743</v>
      </c>
      <c r="AR48" s="3">
        <f t="shared" si="81"/>
        <v>5.7976251935983409</v>
      </c>
    </row>
    <row r="49" spans="1:44">
      <c r="A49" s="33">
        <f t="shared" si="38"/>
        <v>0.21999999999999936</v>
      </c>
      <c r="B49" s="34">
        <f t="shared" si="44"/>
        <v>0.78000000000000069</v>
      </c>
      <c r="C49" s="23">
        <f t="shared" si="47"/>
        <v>1</v>
      </c>
      <c r="D49" s="12">
        <f t="shared" si="48"/>
        <v>29.79999999999994</v>
      </c>
      <c r="E49" s="8">
        <f t="shared" si="49"/>
        <v>12.468827930174555</v>
      </c>
      <c r="F49" s="8">
        <f t="shared" si="50"/>
        <v>21.134413965087248</v>
      </c>
      <c r="G49" s="8">
        <f t="shared" si="45"/>
        <v>16.595869074375578</v>
      </c>
      <c r="H49" s="8">
        <f t="shared" si="51"/>
        <v>22.123471633794047</v>
      </c>
      <c r="I49" s="9">
        <f t="shared" si="52"/>
        <v>14.439051570287928</v>
      </c>
      <c r="K49" s="4">
        <f t="shared" si="53"/>
        <v>6.3336707062638276</v>
      </c>
      <c r="L49" s="4">
        <f t="shared" si="54"/>
        <v>4.0969452858483448</v>
      </c>
      <c r="M49" s="4">
        <f t="shared" si="55"/>
        <v>5.3338703251306878</v>
      </c>
      <c r="N49" s="4">
        <f t="shared" si="56"/>
        <v>4.7265836483380212</v>
      </c>
      <c r="O49" s="4">
        <f t="shared" si="57"/>
        <v>5.3099582640032503</v>
      </c>
      <c r="P49" s="4">
        <f t="shared" si="58"/>
        <v>4.3458232655915774</v>
      </c>
      <c r="R49" s="4">
        <f t="shared" si="59"/>
        <v>3.3854893976408253</v>
      </c>
      <c r="S49" s="4">
        <f t="shared" si="60"/>
        <v>2.1899093702861623</v>
      </c>
      <c r="T49" s="4">
        <f t="shared" si="61"/>
        <v>2.8510736145885094</v>
      </c>
      <c r="U49" s="4">
        <f t="shared" si="62"/>
        <v>2.5264652317155547</v>
      </c>
      <c r="V49" s="4">
        <f t="shared" si="63"/>
        <v>2.9412264294827715</v>
      </c>
      <c r="W49" s="4">
        <f t="shared" si="64"/>
        <v>2.3663677559236849</v>
      </c>
      <c r="X49" s="20"/>
      <c r="Y49" s="1">
        <f t="shared" si="65"/>
        <v>1.8708286933869707</v>
      </c>
      <c r="Z49" s="1">
        <f t="shared" si="66"/>
        <v>1.8708286933869707</v>
      </c>
      <c r="AA49" s="1">
        <f t="shared" si="67"/>
        <v>1.8708286933869704</v>
      </c>
      <c r="AB49" s="1">
        <f t="shared" si="68"/>
        <v>1.8708286933869707</v>
      </c>
      <c r="AC49" s="1">
        <f t="shared" si="69"/>
        <v>1.8053551439550444</v>
      </c>
      <c r="AD49" s="1">
        <f t="shared" si="70"/>
        <v>1.8364953015915459</v>
      </c>
      <c r="AF49" s="3">
        <f t="shared" si="71"/>
        <v>24.833333333333279</v>
      </c>
      <c r="AG49" s="3">
        <f t="shared" si="72"/>
        <v>10.390689941812127</v>
      </c>
      <c r="AH49" s="3">
        <f t="shared" si="73"/>
        <v>17.612011637572703</v>
      </c>
      <c r="AI49" s="3">
        <f t="shared" si="74"/>
        <v>13.829890895312985</v>
      </c>
      <c r="AJ49" s="3">
        <f t="shared" si="75"/>
        <v>16.661239552805782</v>
      </c>
      <c r="AK49" s="3">
        <f t="shared" si="76"/>
        <v>11.419918047389976</v>
      </c>
      <c r="AM49" s="3">
        <f t="shared" si="77"/>
        <v>11.461538461538439</v>
      </c>
      <c r="AN49" s="3">
        <f t="shared" si="78"/>
        <v>4.7957030500671358</v>
      </c>
      <c r="AO49" s="3">
        <f t="shared" si="46"/>
        <v>8.1286207558027872</v>
      </c>
      <c r="AP49" s="3">
        <f t="shared" si="79"/>
        <v>6.3830265670675308</v>
      </c>
      <c r="AQ49" s="3">
        <f t="shared" si="80"/>
        <v>8.6508129094879713</v>
      </c>
      <c r="AR49" s="3">
        <f t="shared" si="81"/>
        <v>5.599696356275297</v>
      </c>
    </row>
    <row r="50" spans="1:44">
      <c r="A50" s="33">
        <f t="shared" si="38"/>
        <v>0.19999999999999937</v>
      </c>
      <c r="B50" s="34">
        <f t="shared" si="44"/>
        <v>0.8000000000000006</v>
      </c>
      <c r="C50" s="23">
        <f t="shared" si="47"/>
        <v>1</v>
      </c>
      <c r="D50" s="12">
        <f t="shared" si="48"/>
        <v>27.999999999999943</v>
      </c>
      <c r="E50" s="8">
        <f t="shared" si="49"/>
        <v>12.195121951219502</v>
      </c>
      <c r="F50" s="8">
        <f t="shared" si="50"/>
        <v>20.097560975609724</v>
      </c>
      <c r="G50" s="8">
        <f t="shared" si="45"/>
        <v>15.84893192461111</v>
      </c>
      <c r="H50" s="8">
        <f t="shared" si="51"/>
        <v>20.915005421636465</v>
      </c>
      <c r="I50" s="9">
        <f t="shared" si="52"/>
        <v>13.957310371946223</v>
      </c>
      <c r="K50" s="4">
        <f t="shared" si="53"/>
        <v>6.1394061351491978</v>
      </c>
      <c r="L50" s="4">
        <f t="shared" si="54"/>
        <v>4.0517292998112948</v>
      </c>
      <c r="M50" s="4">
        <f t="shared" si="55"/>
        <v>5.2013852967866621</v>
      </c>
      <c r="N50" s="4">
        <f t="shared" si="56"/>
        <v>4.6189934691170249</v>
      </c>
      <c r="O50" s="4">
        <f t="shared" si="57"/>
        <v>5.1678480507017781</v>
      </c>
      <c r="P50" s="4">
        <f t="shared" si="58"/>
        <v>4.2772183491929017</v>
      </c>
      <c r="R50" s="4">
        <f t="shared" si="59"/>
        <v>3.2816506165694648</v>
      </c>
      <c r="S50" s="4">
        <f t="shared" si="60"/>
        <v>2.165740409121049</v>
      </c>
      <c r="T50" s="4">
        <f t="shared" si="61"/>
        <v>2.7802573881684549</v>
      </c>
      <c r="U50" s="4">
        <f t="shared" si="62"/>
        <v>2.4689558618831868</v>
      </c>
      <c r="V50" s="4">
        <f t="shared" si="63"/>
        <v>2.8588593744843256</v>
      </c>
      <c r="W50" s="4">
        <f t="shared" si="64"/>
        <v>2.3258179809256392</v>
      </c>
      <c r="X50" s="20"/>
      <c r="Y50" s="1">
        <f t="shared" si="65"/>
        <v>1.8708286933869704</v>
      </c>
      <c r="Z50" s="1">
        <f t="shared" si="66"/>
        <v>1.8708286933869704</v>
      </c>
      <c r="AA50" s="1">
        <f t="shared" si="67"/>
        <v>1.8708286933869707</v>
      </c>
      <c r="AB50" s="1">
        <f t="shared" si="68"/>
        <v>1.8708286933869709</v>
      </c>
      <c r="AC50" s="1">
        <f t="shared" si="69"/>
        <v>1.8076608093512618</v>
      </c>
      <c r="AD50" s="1">
        <f t="shared" si="70"/>
        <v>1.8390168036669128</v>
      </c>
      <c r="AF50" s="3">
        <f t="shared" si="71"/>
        <v>23.333333333333282</v>
      </c>
      <c r="AG50" s="3">
        <f t="shared" si="72"/>
        <v>10.162601626016251</v>
      </c>
      <c r="AH50" s="3">
        <f t="shared" si="73"/>
        <v>16.747967479674767</v>
      </c>
      <c r="AI50" s="3">
        <f t="shared" si="74"/>
        <v>13.207443270509261</v>
      </c>
      <c r="AJ50" s="3">
        <f t="shared" si="75"/>
        <v>15.809217577706292</v>
      </c>
      <c r="AK50" s="3">
        <f t="shared" si="76"/>
        <v>11.08202443280976</v>
      </c>
      <c r="AM50" s="3">
        <f t="shared" si="77"/>
        <v>10.769230769230747</v>
      </c>
      <c r="AN50" s="3">
        <f t="shared" si="78"/>
        <v>4.6904315196998088</v>
      </c>
      <c r="AO50" s="3">
        <f t="shared" si="46"/>
        <v>7.7298311444652779</v>
      </c>
      <c r="AP50" s="3">
        <f t="shared" si="79"/>
        <v>6.0957430479273498</v>
      </c>
      <c r="AQ50" s="3">
        <f t="shared" si="80"/>
        <v>8.1730769230769091</v>
      </c>
      <c r="AR50" s="3">
        <f t="shared" si="81"/>
        <v>5.409429280397017</v>
      </c>
    </row>
    <row r="51" spans="1:44">
      <c r="A51" s="33">
        <f t="shared" si="38"/>
        <v>0.17999999999999938</v>
      </c>
      <c r="B51" s="34">
        <f t="shared" si="44"/>
        <v>0.82000000000000062</v>
      </c>
      <c r="C51" s="23">
        <f t="shared" si="47"/>
        <v>1</v>
      </c>
      <c r="D51" s="12">
        <f t="shared" si="48"/>
        <v>26.199999999999946</v>
      </c>
      <c r="E51" s="8">
        <f t="shared" si="49"/>
        <v>11.933174224343666</v>
      </c>
      <c r="F51" s="8">
        <f t="shared" si="50"/>
        <v>19.066587112171806</v>
      </c>
      <c r="G51" s="8">
        <f t="shared" si="45"/>
        <v>15.135612484362058</v>
      </c>
      <c r="H51" s="8">
        <f t="shared" si="51"/>
        <v>19.729899049414101</v>
      </c>
      <c r="I51" s="9">
        <f t="shared" si="52"/>
        <v>13.493914482509423</v>
      </c>
      <c r="K51" s="4">
        <f t="shared" si="53"/>
        <v>5.9387903456201157</v>
      </c>
      <c r="L51" s="4">
        <f t="shared" si="54"/>
        <v>4.0079780911232739</v>
      </c>
      <c r="M51" s="4">
        <f t="shared" si="55"/>
        <v>5.0662174819166053</v>
      </c>
      <c r="N51" s="4">
        <f t="shared" si="56"/>
        <v>4.5138523413729601</v>
      </c>
      <c r="O51" s="4">
        <f t="shared" si="57"/>
        <v>5.0249962230719527</v>
      </c>
      <c r="P51" s="4">
        <f t="shared" si="58"/>
        <v>4.2102458613330693</v>
      </c>
      <c r="R51" s="4">
        <f t="shared" si="59"/>
        <v>3.1744169664558965</v>
      </c>
      <c r="S51" s="4">
        <f t="shared" si="60"/>
        <v>2.1423544043827887</v>
      </c>
      <c r="T51" s="4">
        <f t="shared" si="61"/>
        <v>2.7080071520309348</v>
      </c>
      <c r="U51" s="4">
        <f t="shared" si="62"/>
        <v>2.412755565129284</v>
      </c>
      <c r="V51" s="4">
        <f t="shared" si="63"/>
        <v>2.7756468235988883</v>
      </c>
      <c r="W51" s="4">
        <f t="shared" si="64"/>
        <v>2.2861293787784875</v>
      </c>
      <c r="X51" s="20"/>
      <c r="Y51" s="1">
        <f t="shared" si="65"/>
        <v>1.8708286933869704</v>
      </c>
      <c r="Z51" s="1">
        <f t="shared" si="66"/>
        <v>1.8708286933869704</v>
      </c>
      <c r="AA51" s="1">
        <f t="shared" si="67"/>
        <v>1.8708286933869707</v>
      </c>
      <c r="AB51" s="1">
        <f t="shared" si="68"/>
        <v>1.8708286933869704</v>
      </c>
      <c r="AC51" s="1">
        <f t="shared" si="69"/>
        <v>1.8103874672918836</v>
      </c>
      <c r="AD51" s="1">
        <f t="shared" si="70"/>
        <v>1.8416481151135311</v>
      </c>
      <c r="AF51" s="3">
        <f t="shared" si="71"/>
        <v>21.833333333333282</v>
      </c>
      <c r="AG51" s="3">
        <f t="shared" si="72"/>
        <v>9.9443118536197215</v>
      </c>
      <c r="AH51" s="3">
        <f t="shared" si="73"/>
        <v>15.888822593476501</v>
      </c>
      <c r="AI51" s="3">
        <f t="shared" si="74"/>
        <v>12.613010403635048</v>
      </c>
      <c r="AJ51" s="3">
        <f t="shared" si="75"/>
        <v>14.978299989414595</v>
      </c>
      <c r="AK51" s="3">
        <f t="shared" si="76"/>
        <v>10.757653497520085</v>
      </c>
      <c r="AM51" s="3">
        <f t="shared" si="77"/>
        <v>10.076923076923055</v>
      </c>
      <c r="AN51" s="3">
        <f t="shared" si="78"/>
        <v>4.5896823939783333</v>
      </c>
      <c r="AO51" s="3">
        <f t="shared" si="46"/>
        <v>7.3333027354506939</v>
      </c>
      <c r="AP51" s="3">
        <f t="shared" si="79"/>
        <v>5.8213894170623304</v>
      </c>
      <c r="AQ51" s="3">
        <f t="shared" si="80"/>
        <v>7.7042152893545968</v>
      </c>
      <c r="AR51" s="3">
        <f t="shared" si="81"/>
        <v>5.226387536514113</v>
      </c>
    </row>
    <row r="52" spans="1:44">
      <c r="A52" s="33">
        <f t="shared" si="38"/>
        <v>0.15999999999999939</v>
      </c>
      <c r="B52" s="34">
        <f t="shared" si="44"/>
        <v>0.84000000000000064</v>
      </c>
      <c r="C52" s="23">
        <f t="shared" si="47"/>
        <v>1</v>
      </c>
      <c r="D52" s="12">
        <f t="shared" si="48"/>
        <v>24.399999999999949</v>
      </c>
      <c r="E52" s="8">
        <f t="shared" si="49"/>
        <v>11.682242990654197</v>
      </c>
      <c r="F52" s="8">
        <f t="shared" si="50"/>
        <v>18.041121495327069</v>
      </c>
      <c r="G52" s="8">
        <f t="shared" si="45"/>
        <v>14.454397707459254</v>
      </c>
      <c r="H52" s="8">
        <f t="shared" si="51"/>
        <v>18.567426738594197</v>
      </c>
      <c r="I52" s="9">
        <f t="shared" si="52"/>
        <v>13.047826171381955</v>
      </c>
      <c r="K52" s="4">
        <f t="shared" si="53"/>
        <v>5.7311564143856488</v>
      </c>
      <c r="L52" s="4">
        <f t="shared" si="54"/>
        <v>3.9656142441711295</v>
      </c>
      <c r="M52" s="4">
        <f t="shared" si="55"/>
        <v>4.9280954830302708</v>
      </c>
      <c r="N52" s="4">
        <f t="shared" si="56"/>
        <v>4.4111045178881909</v>
      </c>
      <c r="O52" s="4">
        <f t="shared" si="57"/>
        <v>4.8812248738159054</v>
      </c>
      <c r="P52" s="4">
        <f t="shared" si="58"/>
        <v>4.144823963504968</v>
      </c>
      <c r="R52" s="4">
        <f t="shared" si="59"/>
        <v>3.0634319618061316</v>
      </c>
      <c r="S52" s="4">
        <f t="shared" si="60"/>
        <v>2.1197099756855522</v>
      </c>
      <c r="T52" s="4">
        <f t="shared" si="61"/>
        <v>2.6341778381153587</v>
      </c>
      <c r="U52" s="4">
        <f t="shared" si="62"/>
        <v>2.3578345433126082</v>
      </c>
      <c r="V52" s="4">
        <f t="shared" si="63"/>
        <v>2.6914648448111231</v>
      </c>
      <c r="W52" s="4">
        <f t="shared" si="64"/>
        <v>2.2472577119859354</v>
      </c>
      <c r="X52" s="20"/>
      <c r="Y52" s="1">
        <f t="shared" si="65"/>
        <v>1.8708286933869704</v>
      </c>
      <c r="Z52" s="1">
        <f t="shared" si="66"/>
        <v>1.8708286933869709</v>
      </c>
      <c r="AA52" s="1">
        <f t="shared" si="67"/>
        <v>1.8708286933869704</v>
      </c>
      <c r="AB52" s="1">
        <f t="shared" si="68"/>
        <v>1.8708286933869704</v>
      </c>
      <c r="AC52" s="1">
        <f t="shared" si="69"/>
        <v>1.8135941412076855</v>
      </c>
      <c r="AD52" s="1">
        <f t="shared" si="70"/>
        <v>1.8443919188254225</v>
      </c>
      <c r="AF52" s="3">
        <f t="shared" si="71"/>
        <v>20.333333333333282</v>
      </c>
      <c r="AG52" s="3">
        <f t="shared" si="72"/>
        <v>9.7352024922118314</v>
      </c>
      <c r="AH52" s="3">
        <f t="shared" si="73"/>
        <v>15.034267912772556</v>
      </c>
      <c r="AI52" s="3">
        <f t="shared" si="74"/>
        <v>12.045331422882713</v>
      </c>
      <c r="AJ52" s="3">
        <f t="shared" si="75"/>
        <v>14.167712254286883</v>
      </c>
      <c r="AK52" s="3">
        <f t="shared" si="76"/>
        <v>10.446009389671351</v>
      </c>
      <c r="AM52" s="3">
        <f t="shared" si="77"/>
        <v>9.3846153846153637</v>
      </c>
      <c r="AN52" s="3">
        <f t="shared" si="78"/>
        <v>4.4931703810208452</v>
      </c>
      <c r="AO52" s="3">
        <f t="shared" si="46"/>
        <v>6.938892882818104</v>
      </c>
      <c r="AP52" s="3">
        <f t="shared" si="79"/>
        <v>5.5593837336381755</v>
      </c>
      <c r="AQ52" s="3">
        <f t="shared" si="80"/>
        <v>7.2439830108541621</v>
      </c>
      <c r="AR52" s="3">
        <f t="shared" si="81"/>
        <v>5.050167224080262</v>
      </c>
    </row>
    <row r="53" spans="1:44">
      <c r="A53" s="33">
        <f t="shared" si="38"/>
        <v>0.1399999999999994</v>
      </c>
      <c r="B53" s="34">
        <f t="shared" si="44"/>
        <v>0.86000000000000054</v>
      </c>
      <c r="C53" s="23">
        <f t="shared" si="47"/>
        <v>1</v>
      </c>
      <c r="D53" s="12">
        <f t="shared" si="48"/>
        <v>22.599999999999945</v>
      </c>
      <c r="E53" s="8">
        <f t="shared" si="49"/>
        <v>11.441647597253999</v>
      </c>
      <c r="F53" s="8">
        <f t="shared" si="50"/>
        <v>17.020823798626967</v>
      </c>
      <c r="G53" s="8">
        <f t="shared" si="45"/>
        <v>13.803842646028828</v>
      </c>
      <c r="H53" s="8">
        <f t="shared" si="51"/>
        <v>17.426882001112208</v>
      </c>
      <c r="I53" s="9">
        <f t="shared" si="52"/>
        <v>12.618084141525932</v>
      </c>
      <c r="K53" s="4">
        <f t="shared" si="53"/>
        <v>5.515711823788191</v>
      </c>
      <c r="L53" s="4">
        <f t="shared" si="54"/>
        <v>3.924565952991538</v>
      </c>
      <c r="M53" s="4">
        <f t="shared" si="55"/>
        <v>4.7867157238788067</v>
      </c>
      <c r="N53" s="4">
        <f t="shared" si="56"/>
        <v>4.3106955204066768</v>
      </c>
      <c r="O53" s="4">
        <f t="shared" si="57"/>
        <v>4.7363392315361033</v>
      </c>
      <c r="P53" s="4">
        <f t="shared" si="58"/>
        <v>4.0808760704027556</v>
      </c>
      <c r="R53" s="4">
        <f t="shared" si="59"/>
        <v>2.94827198411335</v>
      </c>
      <c r="S53" s="4">
        <f t="shared" si="60"/>
        <v>2.0977687411274717</v>
      </c>
      <c r="T53" s="4">
        <f t="shared" si="61"/>
        <v>2.558607178091159</v>
      </c>
      <c r="U53" s="4">
        <f t="shared" si="62"/>
        <v>2.3041636765804259</v>
      </c>
      <c r="V53" s="4">
        <f t="shared" si="63"/>
        <v>2.6061742125549801</v>
      </c>
      <c r="W53" s="4">
        <f t="shared" si="64"/>
        <v>2.2091613784981052</v>
      </c>
      <c r="X53" s="20"/>
      <c r="Y53" s="1">
        <f t="shared" si="65"/>
        <v>1.8708286933869709</v>
      </c>
      <c r="Z53" s="1">
        <f t="shared" si="66"/>
        <v>1.8708286933869707</v>
      </c>
      <c r="AA53" s="1">
        <f t="shared" si="67"/>
        <v>1.8708286933869704</v>
      </c>
      <c r="AB53" s="1">
        <f t="shared" si="68"/>
        <v>1.8708286933869707</v>
      </c>
      <c r="AC53" s="1">
        <f t="shared" si="69"/>
        <v>1.8173532715960694</v>
      </c>
      <c r="AD53" s="1">
        <f t="shared" si="70"/>
        <v>1.8472512285078659</v>
      </c>
      <c r="AF53" s="3">
        <f t="shared" si="71"/>
        <v>18.833333333333286</v>
      </c>
      <c r="AG53" s="3">
        <f t="shared" si="72"/>
        <v>9.5347063310449975</v>
      </c>
      <c r="AH53" s="3">
        <f t="shared" si="73"/>
        <v>14.184019832189142</v>
      </c>
      <c r="AI53" s="3">
        <f t="shared" si="74"/>
        <v>11.503202205024023</v>
      </c>
      <c r="AJ53" s="3">
        <f t="shared" si="75"/>
        <v>13.376717281272576</v>
      </c>
      <c r="AK53" s="3">
        <f t="shared" si="76"/>
        <v>10.146357506988972</v>
      </c>
      <c r="AM53" s="3">
        <f t="shared" si="77"/>
        <v>8.6923076923076703</v>
      </c>
      <c r="AN53" s="3">
        <f t="shared" si="78"/>
        <v>4.4006336912515378</v>
      </c>
      <c r="AO53" s="3">
        <f t="shared" si="46"/>
        <v>6.5464706917796036</v>
      </c>
      <c r="AP53" s="3">
        <f t="shared" si="79"/>
        <v>5.3091702484726255</v>
      </c>
      <c r="AQ53" s="3">
        <f t="shared" si="80"/>
        <v>6.7921440261865698</v>
      </c>
      <c r="AR53" s="3">
        <f t="shared" si="81"/>
        <v>4.8803939962476495</v>
      </c>
    </row>
    <row r="54" spans="1:44">
      <c r="A54" s="33">
        <f t="shared" si="38"/>
        <v>0.1199999999999994</v>
      </c>
      <c r="B54" s="34">
        <f t="shared" si="44"/>
        <v>0.88000000000000056</v>
      </c>
      <c r="C54" s="23">
        <f t="shared" si="47"/>
        <v>1</v>
      </c>
      <c r="D54" s="12">
        <f t="shared" si="48"/>
        <v>20.799999999999944</v>
      </c>
      <c r="E54" s="8">
        <f t="shared" si="49"/>
        <v>11.210762331838556</v>
      </c>
      <c r="F54" s="8">
        <f t="shared" si="50"/>
        <v>16.00538116591925</v>
      </c>
      <c r="G54" s="8">
        <f t="shared" si="45"/>
        <v>13.182567385564051</v>
      </c>
      <c r="H54" s="8">
        <f t="shared" si="51"/>
        <v>16.307574571768921</v>
      </c>
      <c r="I54" s="9">
        <f t="shared" si="52"/>
        <v>12.203796599748992</v>
      </c>
      <c r="K54" s="4">
        <f t="shared" si="53"/>
        <v>5.2915026221291734</v>
      </c>
      <c r="L54" s="4">
        <f t="shared" si="54"/>
        <v>3.8847665092410812</v>
      </c>
      <c r="M54" s="4">
        <f t="shared" si="55"/>
        <v>4.6417351729348511</v>
      </c>
      <c r="N54" s="4">
        <f t="shared" si="56"/>
        <v>4.2125721107488827</v>
      </c>
      <c r="O54" s="4">
        <f t="shared" si="57"/>
        <v>4.5901242824242461</v>
      </c>
      <c r="P54" s="4">
        <f t="shared" si="58"/>
        <v>4.018330406546017</v>
      </c>
      <c r="R54" s="4">
        <f t="shared" si="59"/>
        <v>2.8284271247461863</v>
      </c>
      <c r="S54" s="4">
        <f t="shared" si="60"/>
        <v>2.0764950435991301</v>
      </c>
      <c r="T54" s="4">
        <f t="shared" si="61"/>
        <v>2.4811118138943002</v>
      </c>
      <c r="U54" s="4">
        <f t="shared" si="62"/>
        <v>2.2517145079287788</v>
      </c>
      <c r="V54" s="4">
        <f t="shared" si="63"/>
        <v>2.5196171943972212</v>
      </c>
      <c r="W54" s="4">
        <f t="shared" si="64"/>
        <v>2.1718011891844879</v>
      </c>
      <c r="X54" s="20"/>
      <c r="Y54" s="1">
        <f t="shared" si="65"/>
        <v>1.8708286933869704</v>
      </c>
      <c r="Z54" s="1">
        <f t="shared" si="66"/>
        <v>1.8708286933869707</v>
      </c>
      <c r="AA54" s="1">
        <f t="shared" si="67"/>
        <v>1.8708286933869709</v>
      </c>
      <c r="AB54" s="1">
        <f t="shared" si="68"/>
        <v>1.8708286933869707</v>
      </c>
      <c r="AC54" s="1">
        <f t="shared" si="69"/>
        <v>1.8217546271041229</v>
      </c>
      <c r="AD54" s="1">
        <f t="shared" si="70"/>
        <v>1.8502293978644064</v>
      </c>
      <c r="AF54" s="3">
        <f t="shared" si="71"/>
        <v>17.333333333333286</v>
      </c>
      <c r="AG54" s="3">
        <f t="shared" si="72"/>
        <v>9.3423019431987964</v>
      </c>
      <c r="AH54" s="3">
        <f t="shared" si="73"/>
        <v>13.337817638266042</v>
      </c>
      <c r="AI54" s="3">
        <f t="shared" si="74"/>
        <v>10.985472821303375</v>
      </c>
      <c r="AJ54" s="3">
        <f t="shared" si="75"/>
        <v>12.604613186364531</v>
      </c>
      <c r="AK54" s="3">
        <f t="shared" si="76"/>
        <v>9.8580187157147368</v>
      </c>
      <c r="AM54" s="3">
        <f t="shared" si="77"/>
        <v>7.9999999999999787</v>
      </c>
      <c r="AN54" s="3">
        <f t="shared" si="78"/>
        <v>4.3118316660917531</v>
      </c>
      <c r="AO54" s="3">
        <f t="shared" si="46"/>
        <v>6.1559158330458654</v>
      </c>
      <c r="AP54" s="3">
        <f t="shared" si="79"/>
        <v>5.0702182252169425</v>
      </c>
      <c r="AQ54" s="3">
        <f t="shared" si="80"/>
        <v>6.3484708063021245</v>
      </c>
      <c r="AR54" s="3">
        <f t="shared" si="81"/>
        <v>4.7167204053431551</v>
      </c>
    </row>
    <row r="55" spans="1:44">
      <c r="A55" s="33">
        <f t="shared" si="38"/>
        <v>9.9999999999999395E-2</v>
      </c>
      <c r="B55" s="34">
        <f t="shared" si="44"/>
        <v>0.90000000000000058</v>
      </c>
      <c r="C55" s="23">
        <f t="shared" si="47"/>
        <v>1</v>
      </c>
      <c r="D55" s="12">
        <f t="shared" si="48"/>
        <v>18.999999999999943</v>
      </c>
      <c r="E55" s="8">
        <f t="shared" si="49"/>
        <v>10.989010989010982</v>
      </c>
      <c r="F55" s="8">
        <f t="shared" si="50"/>
        <v>14.994505494505463</v>
      </c>
      <c r="G55" s="8">
        <f t="shared" si="45"/>
        <v>12.589254117941653</v>
      </c>
      <c r="H55" s="8">
        <f t="shared" si="51"/>
        <v>15.208826837405958</v>
      </c>
      <c r="I55" s="9">
        <f t="shared" si="52"/>
        <v>11.804135066242869</v>
      </c>
      <c r="K55" s="4">
        <f t="shared" si="53"/>
        <v>5.057363253408143</v>
      </c>
      <c r="L55" s="4">
        <f t="shared" si="54"/>
        <v>3.8461538461538449</v>
      </c>
      <c r="M55" s="4">
        <f t="shared" si="55"/>
        <v>4.4927620950372509</v>
      </c>
      <c r="N55" s="4">
        <f t="shared" si="56"/>
        <v>4.1166822625841926</v>
      </c>
      <c r="O55" s="4">
        <f t="shared" si="57"/>
        <v>4.4423405818619486</v>
      </c>
      <c r="P55" s="4">
        <f t="shared" si="58"/>
        <v>3.9571196070806596</v>
      </c>
      <c r="R55" s="4">
        <f t="shared" si="59"/>
        <v>2.7032743678162388</v>
      </c>
      <c r="S55" s="4">
        <f t="shared" si="60"/>
        <v>2.0558557070186483</v>
      </c>
      <c r="T55" s="4">
        <f t="shared" si="61"/>
        <v>2.4014823542734427</v>
      </c>
      <c r="U55" s="4">
        <f t="shared" si="62"/>
        <v>2.2004592281142008</v>
      </c>
      <c r="V55" s="4">
        <f t="shared" si="63"/>
        <v>2.4316134504574229</v>
      </c>
      <c r="W55" s="4">
        <f t="shared" si="64"/>
        <v>2.1351401662213561</v>
      </c>
      <c r="X55" s="20"/>
      <c r="Y55" s="1">
        <f t="shared" si="65"/>
        <v>1.8708286933869707</v>
      </c>
      <c r="Z55" s="1">
        <f t="shared" si="66"/>
        <v>1.8708286933869709</v>
      </c>
      <c r="AA55" s="1">
        <f t="shared" si="67"/>
        <v>1.8708286933869707</v>
      </c>
      <c r="AB55" s="1">
        <f t="shared" si="68"/>
        <v>1.8708286933869709</v>
      </c>
      <c r="AC55" s="1">
        <f t="shared" si="69"/>
        <v>1.8269106798312362</v>
      </c>
      <c r="AD55" s="1">
        <f t="shared" si="70"/>
        <v>1.8533301324585796</v>
      </c>
      <c r="AF55" s="3">
        <f t="shared" si="71"/>
        <v>15.833333333333284</v>
      </c>
      <c r="AG55" s="3">
        <f t="shared" si="72"/>
        <v>9.1575091575091516</v>
      </c>
      <c r="AH55" s="3">
        <f t="shared" si="73"/>
        <v>12.495421245421218</v>
      </c>
      <c r="AI55" s="3">
        <f t="shared" si="74"/>
        <v>10.491045098284712</v>
      </c>
      <c r="AJ55" s="3">
        <f t="shared" si="75"/>
        <v>11.850731215330285</v>
      </c>
      <c r="AK55" s="3">
        <f t="shared" si="76"/>
        <v>9.5803642121931816</v>
      </c>
      <c r="AM55" s="3">
        <f t="shared" si="77"/>
        <v>7.3076923076922862</v>
      </c>
      <c r="AN55" s="3">
        <f t="shared" si="78"/>
        <v>4.226542688081147</v>
      </c>
      <c r="AO55" s="3">
        <f t="shared" si="46"/>
        <v>5.7671174978867166</v>
      </c>
      <c r="AP55" s="3">
        <f t="shared" si="79"/>
        <v>4.842020814592944</v>
      </c>
      <c r="AQ55" s="3">
        <f t="shared" si="80"/>
        <v>5.9127439724454547</v>
      </c>
      <c r="AR55" s="3">
        <f t="shared" si="81"/>
        <v>4.5588235294117601</v>
      </c>
    </row>
    <row r="56" spans="1:44">
      <c r="A56" s="33">
        <f t="shared" si="38"/>
        <v>7.9999999999999391E-2</v>
      </c>
      <c r="B56" s="34">
        <f t="shared" si="44"/>
        <v>0.9200000000000006</v>
      </c>
      <c r="C56" s="23">
        <f t="shared" si="47"/>
        <v>1</v>
      </c>
      <c r="D56" s="12">
        <f t="shared" si="48"/>
        <v>17.199999999999946</v>
      </c>
      <c r="E56" s="8">
        <f t="shared" si="49"/>
        <v>10.775862068965511</v>
      </c>
      <c r="F56" s="8">
        <f t="shared" si="50"/>
        <v>13.987931034482726</v>
      </c>
      <c r="G56" s="8">
        <f t="shared" si="45"/>
        <v>12.022644346174113</v>
      </c>
      <c r="H56" s="8">
        <f t="shared" si="51"/>
        <v>14.129969533132291</v>
      </c>
      <c r="I56" s="9">
        <f t="shared" si="52"/>
        <v>11.418328832882123</v>
      </c>
      <c r="K56" s="4">
        <f t="shared" si="53"/>
        <v>4.8118443609333497</v>
      </c>
      <c r="L56" s="4">
        <f t="shared" si="54"/>
        <v>3.8086701313924869</v>
      </c>
      <c r="M56" s="4">
        <f t="shared" si="55"/>
        <v>4.3393440935011904</v>
      </c>
      <c r="N56" s="4">
        <f t="shared" si="56"/>
        <v>4.022975133845855</v>
      </c>
      <c r="O56" s="4">
        <f t="shared" si="57"/>
        <v>4.2927189974510274</v>
      </c>
      <c r="P56" s="4">
        <f t="shared" si="58"/>
        <v>3.8971803575857962</v>
      </c>
      <c r="R56" s="4">
        <f t="shared" si="59"/>
        <v>2.5720389995846862</v>
      </c>
      <c r="S56" s="4">
        <f t="shared" si="60"/>
        <v>2.0358198187014254</v>
      </c>
      <c r="T56" s="4">
        <f t="shared" si="61"/>
        <v>2.3194769830289435</v>
      </c>
      <c r="U56" s="4">
        <f t="shared" si="62"/>
        <v>2.15037066090889</v>
      </c>
      <c r="V56" s="4">
        <f t="shared" si="63"/>
        <v>2.3419547251080801</v>
      </c>
      <c r="W56" s="4">
        <f t="shared" si="64"/>
        <v>2.0991433599707285</v>
      </c>
      <c r="X56" s="20"/>
      <c r="Y56" s="1">
        <f t="shared" si="65"/>
        <v>1.8708286933869707</v>
      </c>
      <c r="Z56" s="1">
        <f t="shared" si="66"/>
        <v>1.8708286933869704</v>
      </c>
      <c r="AA56" s="1">
        <f t="shared" si="67"/>
        <v>1.8708286933869704</v>
      </c>
      <c r="AB56" s="1">
        <f t="shared" si="68"/>
        <v>1.8708286933869707</v>
      </c>
      <c r="AC56" s="1">
        <f t="shared" si="69"/>
        <v>1.8329641266881964</v>
      </c>
      <c r="AD56" s="1">
        <f t="shared" si="70"/>
        <v>1.8565575043145888</v>
      </c>
      <c r="AF56" s="3">
        <f t="shared" si="71"/>
        <v>14.333333333333286</v>
      </c>
      <c r="AG56" s="3">
        <f t="shared" si="72"/>
        <v>8.9798850574712592</v>
      </c>
      <c r="AH56" s="3">
        <f t="shared" si="73"/>
        <v>11.656609195402272</v>
      </c>
      <c r="AI56" s="3">
        <f t="shared" si="74"/>
        <v>10.018870288478425</v>
      </c>
      <c r="AJ56" s="3">
        <f t="shared" si="75"/>
        <v>11.114433811802201</v>
      </c>
      <c r="AK56" s="3">
        <f t="shared" si="76"/>
        <v>9.3128109452736219</v>
      </c>
      <c r="AM56" s="3">
        <f t="shared" si="77"/>
        <v>6.6153846153845937</v>
      </c>
      <c r="AN56" s="3">
        <f t="shared" si="78"/>
        <v>4.144562334217504</v>
      </c>
      <c r="AO56" s="3">
        <f t="shared" si="46"/>
        <v>5.3799734748010488</v>
      </c>
      <c r="AP56" s="3">
        <f t="shared" si="79"/>
        <v>4.6240939792977356</v>
      </c>
      <c r="AQ56" s="3">
        <f t="shared" si="80"/>
        <v>5.4847519344560638</v>
      </c>
      <c r="AR56" s="3">
        <f t="shared" si="81"/>
        <v>4.4064028457091995</v>
      </c>
    </row>
    <row r="57" spans="1:44">
      <c r="A57" s="33">
        <f t="shared" si="38"/>
        <v>5.9999999999999387E-2</v>
      </c>
      <c r="B57" s="34">
        <f t="shared" si="44"/>
        <v>0.94000000000000061</v>
      </c>
      <c r="C57" s="23">
        <f t="shared" si="47"/>
        <v>1</v>
      </c>
      <c r="D57" s="12">
        <f t="shared" si="48"/>
        <v>15.399999999999944</v>
      </c>
      <c r="E57" s="8">
        <f t="shared" si="49"/>
        <v>10.570824524312892</v>
      </c>
      <c r="F57" s="8">
        <f t="shared" si="50"/>
        <v>12.985412262156414</v>
      </c>
      <c r="G57" s="8">
        <f t="shared" si="45"/>
        <v>11.481536214968813</v>
      </c>
      <c r="H57" s="8">
        <f t="shared" si="51"/>
        <v>13.070336369498438</v>
      </c>
      <c r="I57" s="9">
        <f t="shared" si="52"/>
        <v>11.045659992226261</v>
      </c>
      <c r="K57" s="4">
        <f t="shared" si="53"/>
        <v>4.553105449115928</v>
      </c>
      <c r="L57" s="4">
        <f t="shared" si="54"/>
        <v>3.7722614027160417</v>
      </c>
      <c r="M57" s="4">
        <f t="shared" si="55"/>
        <v>4.1809523628708298</v>
      </c>
      <c r="N57" s="4">
        <f t="shared" si="56"/>
        <v>3.9314010397738532</v>
      </c>
      <c r="O57" s="4">
        <f t="shared" si="57"/>
        <v>4.1409540225104635</v>
      </c>
      <c r="P57" s="4">
        <f t="shared" si="58"/>
        <v>3.8384530683985463</v>
      </c>
      <c r="R57" s="4">
        <f t="shared" si="59"/>
        <v>2.4337372337778995</v>
      </c>
      <c r="S57" s="4">
        <f t="shared" si="60"/>
        <v>2.0163585346163866</v>
      </c>
      <c r="T57" s="4">
        <f t="shared" si="61"/>
        <v>2.2348130417550864</v>
      </c>
      <c r="U57" s="4">
        <f t="shared" si="62"/>
        <v>2.1014222486915135</v>
      </c>
      <c r="V57" s="4">
        <f t="shared" si="63"/>
        <v>2.2503978644145355</v>
      </c>
      <c r="W57" s="4">
        <f t="shared" si="64"/>
        <v>2.0637776822318621</v>
      </c>
      <c r="X57" s="20"/>
      <c r="Y57" s="1">
        <f t="shared" si="65"/>
        <v>1.8708286933869707</v>
      </c>
      <c r="Z57" s="1">
        <f t="shared" si="66"/>
        <v>1.8708286933869709</v>
      </c>
      <c r="AA57" s="1">
        <f t="shared" si="67"/>
        <v>1.8708286933869707</v>
      </c>
      <c r="AB57" s="1">
        <f t="shared" si="68"/>
        <v>1.8708286933869704</v>
      </c>
      <c r="AC57" s="1">
        <f t="shared" si="69"/>
        <v>1.8400986278876406</v>
      </c>
      <c r="AD57" s="1">
        <f t="shared" si="70"/>
        <v>1.8599159693632652</v>
      </c>
      <c r="AF57" s="3">
        <f t="shared" si="71"/>
        <v>12.833333333333286</v>
      </c>
      <c r="AG57" s="3">
        <f t="shared" si="72"/>
        <v>8.8090204369274065</v>
      </c>
      <c r="AH57" s="3">
        <f t="shared" si="73"/>
        <v>10.821176885130345</v>
      </c>
      <c r="AI57" s="3">
        <f t="shared" si="74"/>
        <v>9.5679468458073416</v>
      </c>
      <c r="AJ57" s="3">
        <f t="shared" si="75"/>
        <v>10.395112818996921</v>
      </c>
      <c r="AK57" s="3">
        <f t="shared" si="76"/>
        <v>9.0548175293937909</v>
      </c>
      <c r="AM57" s="3">
        <f t="shared" si="77"/>
        <v>5.923076923076902</v>
      </c>
      <c r="AN57" s="3">
        <f t="shared" si="78"/>
        <v>4.0657017401203426</v>
      </c>
      <c r="AO57" s="3">
        <f t="shared" si="46"/>
        <v>4.9943893315986223</v>
      </c>
      <c r="AP57" s="3">
        <f t="shared" si="79"/>
        <v>4.4159754672956968</v>
      </c>
      <c r="AQ57" s="3">
        <f t="shared" si="80"/>
        <v>5.0642905481615017</v>
      </c>
      <c r="AR57" s="3">
        <f t="shared" si="81"/>
        <v>4.2591783216783172</v>
      </c>
    </row>
    <row r="58" spans="1:44">
      <c r="A58" s="33">
        <f t="shared" si="38"/>
        <v>3.9999999999999383E-2</v>
      </c>
      <c r="B58" s="34">
        <f t="shared" si="44"/>
        <v>0.96000000000000063</v>
      </c>
      <c r="C58" s="23">
        <f t="shared" si="47"/>
        <v>1</v>
      </c>
      <c r="D58" s="12">
        <f t="shared" si="48"/>
        <v>13.599999999999945</v>
      </c>
      <c r="E58" s="8">
        <f t="shared" si="49"/>
        <v>10.373443983402483</v>
      </c>
      <c r="F58" s="8">
        <f t="shared" si="50"/>
        <v>11.986721991701211</v>
      </c>
      <c r="G58" s="8">
        <f t="shared" si="45"/>
        <v>10.96478196143183</v>
      </c>
      <c r="H58" s="8">
        <f t="shared" si="51"/>
        <v>12.029257087589883</v>
      </c>
      <c r="I58" s="9">
        <f t="shared" si="52"/>
        <v>10.68545896971186</v>
      </c>
      <c r="K58" s="4">
        <f t="shared" si="53"/>
        <v>4.2787489185148768</v>
      </c>
      <c r="L58" s="4">
        <f t="shared" si="54"/>
        <v>3.7368772412428437</v>
      </c>
      <c r="M58" s="4">
        <f t="shared" si="55"/>
        <v>4.0169605315344432</v>
      </c>
      <c r="N58" s="4">
        <f t="shared" si="56"/>
        <v>3.841911426571385</v>
      </c>
      <c r="O58" s="4">
        <f t="shared" si="57"/>
        <v>3.9866951466094984</v>
      </c>
      <c r="P58" s="4">
        <f t="shared" si="58"/>
        <v>3.7808815795505288</v>
      </c>
      <c r="R58" s="4">
        <f t="shared" si="59"/>
        <v>2.2870874995874577</v>
      </c>
      <c r="S58" s="4">
        <f t="shared" si="60"/>
        <v>1.9974449047376737</v>
      </c>
      <c r="T58" s="4">
        <f t="shared" si="61"/>
        <v>2.1471557207421754</v>
      </c>
      <c r="U58" s="4">
        <f t="shared" si="62"/>
        <v>2.0535880383660046</v>
      </c>
      <c r="V58" s="4">
        <f t="shared" si="63"/>
        <v>2.1566554640687654</v>
      </c>
      <c r="W58" s="4">
        <f t="shared" si="64"/>
        <v>2.0290117540059445</v>
      </c>
      <c r="X58" s="20"/>
      <c r="Y58" s="1">
        <f t="shared" si="65"/>
        <v>1.8708286933869704</v>
      </c>
      <c r="Z58" s="1">
        <f t="shared" si="66"/>
        <v>1.8708286933869704</v>
      </c>
      <c r="AA58" s="1">
        <f t="shared" si="67"/>
        <v>1.8708286933869707</v>
      </c>
      <c r="AB58" s="1">
        <f t="shared" si="68"/>
        <v>1.8708286933869709</v>
      </c>
      <c r="AC58" s="1">
        <f t="shared" si="69"/>
        <v>1.8485544923750425</v>
      </c>
      <c r="AD58" s="1">
        <f t="shared" si="70"/>
        <v>1.863410387882579</v>
      </c>
      <c r="AF58" s="3">
        <f t="shared" si="71"/>
        <v>11.333333333333284</v>
      </c>
      <c r="AG58" s="3">
        <f t="shared" si="72"/>
        <v>8.6445366528354022</v>
      </c>
      <c r="AH58" s="3">
        <f t="shared" si="73"/>
        <v>9.9889349930843423</v>
      </c>
      <c r="AI58" s="3">
        <f t="shared" si="74"/>
        <v>9.1373183011931935</v>
      </c>
      <c r="AJ58" s="3">
        <f t="shared" si="75"/>
        <v>9.6921878044028489</v>
      </c>
      <c r="AK58" s="3">
        <f t="shared" si="76"/>
        <v>8.8058805880587965</v>
      </c>
      <c r="AM58" s="3">
        <f t="shared" si="77"/>
        <v>5.2307692307692086</v>
      </c>
      <c r="AN58" s="3">
        <f t="shared" si="78"/>
        <v>3.9897861474624938</v>
      </c>
      <c r="AO58" s="3">
        <f t="shared" si="46"/>
        <v>4.6102776891158515</v>
      </c>
      <c r="AP58" s="3">
        <f t="shared" si="79"/>
        <v>4.2172238313199353</v>
      </c>
      <c r="AQ58" s="3">
        <f t="shared" si="80"/>
        <v>4.6511627906976614</v>
      </c>
      <c r="AR58" s="3">
        <f t="shared" si="81"/>
        <v>4.1168886978942796</v>
      </c>
    </row>
    <row r="59" spans="1:44">
      <c r="A59" s="33">
        <f t="shared" si="38"/>
        <v>1.9999999999999383E-2</v>
      </c>
      <c r="B59" s="34">
        <f t="shared" si="44"/>
        <v>0.98000000000000065</v>
      </c>
      <c r="C59" s="23">
        <f t="shared" si="47"/>
        <v>1</v>
      </c>
      <c r="D59" s="12">
        <f t="shared" si="48"/>
        <v>11.799999999999944</v>
      </c>
      <c r="E59" s="8">
        <f t="shared" si="49"/>
        <v>10.18329938900203</v>
      </c>
      <c r="F59" s="8">
        <f t="shared" si="50"/>
        <v>10.991649694500989</v>
      </c>
      <c r="G59" s="8">
        <f t="shared" si="45"/>
        <v>10.47128548050898</v>
      </c>
      <c r="H59" s="8">
        <f t="shared" si="51"/>
        <v>11.006048170842426</v>
      </c>
      <c r="I59" s="9">
        <f t="shared" si="52"/>
        <v>10.337100500488441</v>
      </c>
      <c r="K59" s="4">
        <f t="shared" si="53"/>
        <v>3.9855508257473407</v>
      </c>
      <c r="L59" s="4">
        <f t="shared" si="54"/>
        <v>3.7024704778081885</v>
      </c>
      <c r="M59" s="4">
        <f t="shared" si="55"/>
        <v>3.8466155918974088</v>
      </c>
      <c r="N59" s="4">
        <f t="shared" si="56"/>
        <v>3.7544588456609946</v>
      </c>
      <c r="O59" s="4">
        <f t="shared" si="57"/>
        <v>3.8295355377162443</v>
      </c>
      <c r="P59" s="4">
        <f t="shared" si="58"/>
        <v>3.724412892907111</v>
      </c>
      <c r="R59" s="4">
        <f t="shared" si="59"/>
        <v>2.1303665267886456</v>
      </c>
      <c r="S59" s="4">
        <f t="shared" si="60"/>
        <v>1.9790537160862074</v>
      </c>
      <c r="T59" s="4">
        <f t="shared" si="61"/>
        <v>2.056102520500394</v>
      </c>
      <c r="U59" s="4">
        <f t="shared" si="62"/>
        <v>2.0068426676008895</v>
      </c>
      <c r="V59" s="4">
        <f t="shared" si="63"/>
        <v>2.0603830839606583</v>
      </c>
      <c r="W59" s="4">
        <f t="shared" si="64"/>
        <v>1.9948157661369126</v>
      </c>
      <c r="X59" s="20"/>
      <c r="Y59" s="1">
        <f t="shared" si="65"/>
        <v>1.8708286933869707</v>
      </c>
      <c r="Z59" s="1">
        <f t="shared" si="66"/>
        <v>1.8708286933869709</v>
      </c>
      <c r="AA59" s="1">
        <f t="shared" si="67"/>
        <v>1.8708286933869704</v>
      </c>
      <c r="AB59" s="1">
        <f t="shared" si="68"/>
        <v>1.8708286933869707</v>
      </c>
      <c r="AC59" s="1">
        <f t="shared" si="69"/>
        <v>1.8586521931420434</v>
      </c>
      <c r="AD59" s="1">
        <f t="shared" si="70"/>
        <v>1.8670460481268769</v>
      </c>
      <c r="AF59" s="3">
        <f t="shared" si="71"/>
        <v>9.833333333333286</v>
      </c>
      <c r="AG59" s="3">
        <f t="shared" si="72"/>
        <v>8.4860828241683581</v>
      </c>
      <c r="AH59" s="3">
        <f t="shared" si="73"/>
        <v>9.1597080787508212</v>
      </c>
      <c r="AI59" s="3">
        <f t="shared" si="74"/>
        <v>8.7260712337574837</v>
      </c>
      <c r="AJ59" s="3">
        <f t="shared" si="75"/>
        <v>9.0051044977366672</v>
      </c>
      <c r="AK59" s="3">
        <f t="shared" si="76"/>
        <v>8.5655314757481857</v>
      </c>
      <c r="AM59" s="3">
        <f t="shared" si="77"/>
        <v>4.538461538461517</v>
      </c>
      <c r="AN59" s="3">
        <f t="shared" si="78"/>
        <v>3.9166536111546271</v>
      </c>
      <c r="AO59" s="3">
        <f t="shared" si="46"/>
        <v>4.2275575748080723</v>
      </c>
      <c r="AP59" s="3">
        <f t="shared" si="79"/>
        <v>4.0274174925034538</v>
      </c>
      <c r="AQ59" s="3">
        <f t="shared" si="80"/>
        <v>4.2451784526712331</v>
      </c>
      <c r="AR59" s="3">
        <f t="shared" si="81"/>
        <v>3.9792899408283979</v>
      </c>
    </row>
    <row r="60" spans="1:44">
      <c r="A60" s="35">
        <f t="shared" si="38"/>
        <v>-6.1756155744774333E-16</v>
      </c>
      <c r="B60" s="36">
        <f t="shared" si="44"/>
        <v>1.0000000000000007</v>
      </c>
      <c r="C60" s="24">
        <f t="shared" si="47"/>
        <v>1</v>
      </c>
      <c r="D60" s="13">
        <f t="shared" si="48"/>
        <v>9.9999999999999432</v>
      </c>
      <c r="E60" s="10">
        <f t="shared" si="49"/>
        <v>9.9999999999999947</v>
      </c>
      <c r="F60" s="10">
        <f t="shared" si="50"/>
        <v>9.9999999999999698</v>
      </c>
      <c r="G60" s="10">
        <f t="shared" si="45"/>
        <v>9.9999999999999876</v>
      </c>
      <c r="H60" s="10">
        <f t="shared" si="51"/>
        <v>9.9999999999999662</v>
      </c>
      <c r="I60" s="11">
        <f t="shared" si="52"/>
        <v>9.9999999999999893</v>
      </c>
      <c r="K60" s="4">
        <f t="shared" si="53"/>
        <v>3.6689969285267034</v>
      </c>
      <c r="L60" s="4">
        <f t="shared" si="54"/>
        <v>3.6689969285267128</v>
      </c>
      <c r="M60" s="4">
        <f t="shared" si="55"/>
        <v>3.6689969285267083</v>
      </c>
      <c r="N60" s="4">
        <f t="shared" si="56"/>
        <v>3.6689969285267114</v>
      </c>
      <c r="O60" s="4">
        <f t="shared" si="57"/>
        <v>3.6689969285267088</v>
      </c>
      <c r="P60" s="4">
        <f t="shared" si="58"/>
        <v>3.6689969285267123</v>
      </c>
      <c r="R60" s="4">
        <f t="shared" si="59"/>
        <v>1.9611613513818349</v>
      </c>
      <c r="S60" s="4">
        <f t="shared" si="60"/>
        <v>1.9611613513818396</v>
      </c>
      <c r="T60" s="4">
        <f t="shared" si="61"/>
        <v>1.9611613513818373</v>
      </c>
      <c r="U60" s="4">
        <f t="shared" si="62"/>
        <v>1.9611613513818389</v>
      </c>
      <c r="V60" s="4">
        <f t="shared" si="63"/>
        <v>1.9611613513818369</v>
      </c>
      <c r="W60" s="4">
        <f t="shared" si="64"/>
        <v>1.9611613513818391</v>
      </c>
      <c r="X60" s="20"/>
      <c r="Y60" s="1">
        <f t="shared" si="65"/>
        <v>1.8708286933869704</v>
      </c>
      <c r="Z60" s="1">
        <f t="shared" si="66"/>
        <v>1.8708286933869709</v>
      </c>
      <c r="AA60" s="1">
        <f t="shared" si="67"/>
        <v>1.8708286933869707</v>
      </c>
      <c r="AB60" s="1">
        <f t="shared" si="68"/>
        <v>1.8708286933869707</v>
      </c>
      <c r="AC60" s="1">
        <f t="shared" si="69"/>
        <v>1.8708286933869713</v>
      </c>
      <c r="AD60" s="1">
        <f t="shared" si="70"/>
        <v>1.8708286933869709</v>
      </c>
      <c r="AF60" s="3">
        <f t="shared" si="71"/>
        <v>8.333333333333286</v>
      </c>
      <c r="AG60" s="3">
        <f t="shared" si="72"/>
        <v>8.3333333333333286</v>
      </c>
      <c r="AH60" s="3">
        <f t="shared" si="73"/>
        <v>8.3333333333333073</v>
      </c>
      <c r="AI60" s="3">
        <f t="shared" si="74"/>
        <v>8.3333333333333215</v>
      </c>
      <c r="AJ60" s="3">
        <f t="shared" si="75"/>
        <v>8.3333333333333144</v>
      </c>
      <c r="AK60" s="3">
        <f t="shared" si="76"/>
        <v>8.333333333333325</v>
      </c>
      <c r="AM60" s="3">
        <f t="shared" si="77"/>
        <v>3.8461538461538249</v>
      </c>
      <c r="AN60" s="3">
        <f t="shared" si="78"/>
        <v>3.8461538461538436</v>
      </c>
      <c r="AO60" s="3">
        <f t="shared" si="46"/>
        <v>3.8461538461538343</v>
      </c>
      <c r="AP60" s="3">
        <f t="shared" si="79"/>
        <v>3.8461538461538409</v>
      </c>
      <c r="AQ60" s="3">
        <f t="shared" si="80"/>
        <v>3.8461538461538325</v>
      </c>
      <c r="AR60" s="3">
        <f t="shared" si="81"/>
        <v>3.8461538461538418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" workbookViewId="0">
      <selection activeCell="D5" sqref="D5:I56"/>
    </sheetView>
  </sheetViews>
  <sheetFormatPr baseColWidth="10" defaultRowHeight="15" x14ac:dyDescent="0"/>
  <sheetData>
    <row r="1" spans="1:9" ht="17" thickBot="1">
      <c r="A1" s="6" t="s">
        <v>1</v>
      </c>
      <c r="B1" s="7" t="s">
        <v>0</v>
      </c>
    </row>
    <row r="2" spans="1:9" ht="16" thickTop="1">
      <c r="A2" s="15" t="s">
        <v>27</v>
      </c>
      <c r="B2" s="16"/>
    </row>
    <row r="3" spans="1:9">
      <c r="A3" s="17">
        <v>100</v>
      </c>
      <c r="B3" s="18">
        <v>1</v>
      </c>
    </row>
    <row r="4" spans="1:9" ht="20" thickBot="1">
      <c r="D4" s="26" t="s">
        <v>27</v>
      </c>
    </row>
    <row r="5" spans="1:9" ht="18" thickTop="1" thickBot="1">
      <c r="A5" s="6" t="s">
        <v>1</v>
      </c>
      <c r="B5" s="7" t="s">
        <v>0</v>
      </c>
      <c r="D5" s="6" t="s">
        <v>8</v>
      </c>
      <c r="E5" s="40" t="s">
        <v>9</v>
      </c>
      <c r="F5" s="40" t="s">
        <v>10</v>
      </c>
      <c r="G5" s="40" t="s">
        <v>11</v>
      </c>
      <c r="H5" s="40" t="s">
        <v>12</v>
      </c>
      <c r="I5" s="7" t="s">
        <v>13</v>
      </c>
    </row>
    <row r="6" spans="1:9" ht="16" thickTop="1">
      <c r="A6" s="33">
        <v>1</v>
      </c>
      <c r="B6" s="34">
        <f>1-A6</f>
        <v>0</v>
      </c>
      <c r="D6" s="41">
        <f>$A$3*$A6+$B$3*$B6</f>
        <v>100</v>
      </c>
      <c r="E6" s="8">
        <f>1/($A6/$A$3+$B6/$B$3)</f>
        <v>100</v>
      </c>
      <c r="F6" s="8">
        <f>(D6+E6)/2</f>
        <v>100</v>
      </c>
      <c r="G6" s="8">
        <f>($A$3^$A6)*($B$3^$B6)</f>
        <v>100</v>
      </c>
      <c r="H6" s="8">
        <f>$A$3+$B6/(1/($B$3-$A$3)+$A6/(3*$A$3))</f>
        <v>100</v>
      </c>
      <c r="I6" s="9">
        <f>$B$3+$A6/(1/($A$3-$B$3)+$B6/(3*$B$3))</f>
        <v>99.999999999999986</v>
      </c>
    </row>
    <row r="7" spans="1:9">
      <c r="A7" s="33">
        <f>A6-0.02</f>
        <v>0.98</v>
      </c>
      <c r="B7" s="34">
        <f t="shared" ref="B7:B56" si="0">1-A7</f>
        <v>2.0000000000000018E-2</v>
      </c>
      <c r="D7" s="41">
        <f t="shared" ref="D7:D56" si="1">$A$3*$A7+$B$3*$B7</f>
        <v>98.02</v>
      </c>
      <c r="E7" s="8">
        <f t="shared" ref="E7:E56" si="2">1/($A7/$A$3+$B7/$B$3)</f>
        <v>33.557046979865753</v>
      </c>
      <c r="F7" s="8">
        <f t="shared" ref="F7:F56" si="3">(D7+E7)/2</f>
        <v>65.788523489932871</v>
      </c>
      <c r="G7" s="8">
        <f t="shared" ref="G7:G56" si="4">($A$3^$A7)*($B$3^$B7)</f>
        <v>91.201083935590972</v>
      </c>
      <c r="H7" s="8">
        <f t="shared" ref="H7:H56" si="5">$A$3+$B7/(1/($B$3-$A$3)+$A7/(3*$A$3))</f>
        <v>97.073603310671004</v>
      </c>
      <c r="I7" s="9">
        <f t="shared" ref="I7:I56" si="6">$B$3+$A7/(1/($A$3-$B$3)+$B7/(3*$B$3))</f>
        <v>59.445783132530096</v>
      </c>
    </row>
    <row r="8" spans="1:9">
      <c r="A8" s="33">
        <f t="shared" ref="A8:A56" si="7">A7-0.02</f>
        <v>0.96</v>
      </c>
      <c r="B8" s="34">
        <f t="shared" si="0"/>
        <v>4.0000000000000036E-2</v>
      </c>
      <c r="D8" s="41">
        <f t="shared" si="1"/>
        <v>96.04</v>
      </c>
      <c r="E8" s="8">
        <f t="shared" si="2"/>
        <v>20.161290322580633</v>
      </c>
      <c r="F8" s="8">
        <f t="shared" si="3"/>
        <v>58.100645161290316</v>
      </c>
      <c r="G8" s="8">
        <f t="shared" si="4"/>
        <v>83.176377110267126</v>
      </c>
      <c r="H8" s="8">
        <f t="shared" si="5"/>
        <v>94.203747072599526</v>
      </c>
      <c r="I8" s="9">
        <f t="shared" si="6"/>
        <v>41.965517241379288</v>
      </c>
    </row>
    <row r="9" spans="1:9">
      <c r="A9" s="33">
        <f t="shared" si="7"/>
        <v>0.94</v>
      </c>
      <c r="B9" s="34">
        <f t="shared" si="0"/>
        <v>6.0000000000000053E-2</v>
      </c>
      <c r="D9" s="41">
        <f t="shared" si="1"/>
        <v>94.06</v>
      </c>
      <c r="E9" s="8">
        <f t="shared" si="2"/>
        <v>14.409221902017281</v>
      </c>
      <c r="F9" s="8">
        <f t="shared" si="3"/>
        <v>54.234610951008641</v>
      </c>
      <c r="G9" s="8">
        <f t="shared" si="4"/>
        <v>75.857757502918361</v>
      </c>
      <c r="H9" s="8">
        <f t="shared" si="5"/>
        <v>91.388808350246435</v>
      </c>
      <c r="I9" s="9">
        <f t="shared" si="6"/>
        <v>32.228187919463068</v>
      </c>
    </row>
    <row r="10" spans="1:9">
      <c r="A10" s="33">
        <f t="shared" si="7"/>
        <v>0.91999999999999993</v>
      </c>
      <c r="B10" s="34">
        <f t="shared" si="0"/>
        <v>8.0000000000000071E-2</v>
      </c>
      <c r="D10" s="41">
        <f t="shared" si="1"/>
        <v>92.08</v>
      </c>
      <c r="E10" s="8">
        <f t="shared" si="2"/>
        <v>11.210762331838556</v>
      </c>
      <c r="F10" s="8">
        <f t="shared" si="3"/>
        <v>51.645381165919275</v>
      </c>
      <c r="G10" s="8">
        <f t="shared" si="4"/>
        <v>69.183097091893657</v>
      </c>
      <c r="H10" s="8">
        <f t="shared" si="5"/>
        <v>88.627225732337735</v>
      </c>
      <c r="I10" s="9">
        <f t="shared" si="6"/>
        <v>26.021978021978004</v>
      </c>
    </row>
    <row r="11" spans="1:9">
      <c r="A11" s="33">
        <f t="shared" si="7"/>
        <v>0.89999999999999991</v>
      </c>
      <c r="B11" s="34">
        <f t="shared" si="0"/>
        <v>0.10000000000000009</v>
      </c>
      <c r="D11" s="41">
        <f t="shared" si="1"/>
        <v>90.09999999999998</v>
      </c>
      <c r="E11" s="8">
        <f t="shared" si="2"/>
        <v>9.1743119266054975</v>
      </c>
      <c r="F11" s="8">
        <f t="shared" si="3"/>
        <v>49.637155963302739</v>
      </c>
      <c r="G11" s="8">
        <f t="shared" si="4"/>
        <v>63.095734448019307</v>
      </c>
      <c r="H11" s="8">
        <f t="shared" si="5"/>
        <v>85.917496443812226</v>
      </c>
      <c r="I11" s="9">
        <f t="shared" si="6"/>
        <v>21.720930232558125</v>
      </c>
    </row>
    <row r="12" spans="1:9">
      <c r="A12" s="33">
        <f t="shared" si="7"/>
        <v>0.87999999999999989</v>
      </c>
      <c r="B12" s="34">
        <f t="shared" si="0"/>
        <v>0.12000000000000011</v>
      </c>
      <c r="D12" s="41">
        <f t="shared" si="1"/>
        <v>88.11999999999999</v>
      </c>
      <c r="E12" s="8">
        <f t="shared" si="2"/>
        <v>7.7639751552794962</v>
      </c>
      <c r="F12" s="8">
        <f t="shared" si="3"/>
        <v>47.941987577639743</v>
      </c>
      <c r="G12" s="8">
        <f t="shared" si="4"/>
        <v>57.543993733715695</v>
      </c>
      <c r="H12" s="8">
        <f t="shared" si="5"/>
        <v>83.258173618940233</v>
      </c>
      <c r="I12" s="9">
        <f t="shared" si="6"/>
        <v>18.564516129032242</v>
      </c>
    </row>
    <row r="13" spans="1:9">
      <c r="A13" s="33">
        <f t="shared" si="7"/>
        <v>0.85999999999999988</v>
      </c>
      <c r="B13" s="34">
        <f t="shared" si="0"/>
        <v>0.14000000000000012</v>
      </c>
      <c r="D13" s="41">
        <f t="shared" si="1"/>
        <v>86.139999999999986</v>
      </c>
      <c r="E13" s="8">
        <f t="shared" si="2"/>
        <v>6.7294751009421212</v>
      </c>
      <c r="F13" s="8">
        <f t="shared" si="3"/>
        <v>46.434737550471056</v>
      </c>
      <c r="G13" s="8">
        <f t="shared" si="4"/>
        <v>52.480746024977257</v>
      </c>
      <c r="H13" s="8">
        <f t="shared" si="5"/>
        <v>80.647863725216411</v>
      </c>
      <c r="I13" s="9">
        <f t="shared" si="6"/>
        <v>16.149466192170806</v>
      </c>
    </row>
    <row r="14" spans="1:9">
      <c r="A14" s="33">
        <f t="shared" si="7"/>
        <v>0.83999999999999986</v>
      </c>
      <c r="B14" s="34">
        <f t="shared" si="0"/>
        <v>0.16000000000000014</v>
      </c>
      <c r="D14" s="41">
        <f t="shared" si="1"/>
        <v>84.159999999999982</v>
      </c>
      <c r="E14" s="8">
        <f t="shared" si="2"/>
        <v>5.9382422802850305</v>
      </c>
      <c r="F14" s="8">
        <f t="shared" si="3"/>
        <v>45.049121140142503</v>
      </c>
      <c r="G14" s="8">
        <f t="shared" si="4"/>
        <v>47.863009232263813</v>
      </c>
      <c r="H14" s="8">
        <f t="shared" si="5"/>
        <v>78.085224128389584</v>
      </c>
      <c r="I14" s="9">
        <f t="shared" si="6"/>
        <v>14.242038216560497</v>
      </c>
    </row>
    <row r="15" spans="1:9">
      <c r="A15" s="33">
        <f t="shared" si="7"/>
        <v>0.81999999999999984</v>
      </c>
      <c r="B15" s="34">
        <f t="shared" si="0"/>
        <v>0.18000000000000016</v>
      </c>
      <c r="D15" s="41">
        <f t="shared" si="1"/>
        <v>82.179999999999993</v>
      </c>
      <c r="E15" s="8">
        <f t="shared" si="2"/>
        <v>5.3134962805525996</v>
      </c>
      <c r="F15" s="8">
        <f t="shared" si="3"/>
        <v>43.746748140276296</v>
      </c>
      <c r="G15" s="8">
        <f t="shared" si="4"/>
        <v>43.651583224016569</v>
      </c>
      <c r="H15" s="8">
        <f t="shared" si="5"/>
        <v>75.568960789690138</v>
      </c>
      <c r="I15" s="9">
        <f t="shared" si="6"/>
        <v>12.697406340057626</v>
      </c>
    </row>
    <row r="16" spans="1:9">
      <c r="A16" s="33">
        <f t="shared" si="7"/>
        <v>0.79999999999999982</v>
      </c>
      <c r="B16" s="34">
        <f t="shared" si="0"/>
        <v>0.20000000000000018</v>
      </c>
      <c r="D16" s="41">
        <f t="shared" si="1"/>
        <v>80.199999999999989</v>
      </c>
      <c r="E16" s="8">
        <f t="shared" si="2"/>
        <v>4.807692307692303</v>
      </c>
      <c r="F16" s="8">
        <f t="shared" si="3"/>
        <v>42.503846153846148</v>
      </c>
      <c r="G16" s="8">
        <f t="shared" si="4"/>
        <v>39.810717055349699</v>
      </c>
      <c r="H16" s="8">
        <f t="shared" si="5"/>
        <v>73.097826086956502</v>
      </c>
      <c r="I16" s="9">
        <f t="shared" si="6"/>
        <v>11.421052631578938</v>
      </c>
    </row>
    <row r="17" spans="1:9">
      <c r="A17" s="33">
        <f t="shared" si="7"/>
        <v>0.7799999999999998</v>
      </c>
      <c r="B17" s="34">
        <f t="shared" si="0"/>
        <v>0.2200000000000002</v>
      </c>
      <c r="D17" s="41">
        <f t="shared" si="1"/>
        <v>78.219999999999985</v>
      </c>
      <c r="E17" s="8">
        <f t="shared" si="2"/>
        <v>4.3898156277436309</v>
      </c>
      <c r="F17" s="8">
        <f t="shared" si="3"/>
        <v>41.304907813871807</v>
      </c>
      <c r="G17" s="8">
        <f t="shared" si="4"/>
        <v>36.307805477010106</v>
      </c>
      <c r="H17" s="8">
        <f t="shared" si="5"/>
        <v>70.670616751952579</v>
      </c>
      <c r="I17" s="9">
        <f t="shared" si="6"/>
        <v>10.348668280871662</v>
      </c>
    </row>
    <row r="18" spans="1:9">
      <c r="A18" s="33">
        <f t="shared" si="7"/>
        <v>0.75999999999999979</v>
      </c>
      <c r="B18" s="34">
        <f t="shared" si="0"/>
        <v>0.24000000000000021</v>
      </c>
      <c r="D18" s="41">
        <f t="shared" si="1"/>
        <v>76.239999999999966</v>
      </c>
      <c r="E18" s="8">
        <f t="shared" si="2"/>
        <v>4.0387722132471691</v>
      </c>
      <c r="F18" s="8">
        <f t="shared" si="3"/>
        <v>40.139386106623569</v>
      </c>
      <c r="G18" s="8">
        <f t="shared" si="4"/>
        <v>33.113112148259084</v>
      </c>
      <c r="H18" s="8">
        <f t="shared" si="5"/>
        <v>68.28617191671114</v>
      </c>
      <c r="I18" s="9">
        <f t="shared" si="6"/>
        <v>9.434977578475328</v>
      </c>
    </row>
    <row r="19" spans="1:9">
      <c r="A19" s="33">
        <f t="shared" si="7"/>
        <v>0.73999999999999977</v>
      </c>
      <c r="B19" s="34">
        <f t="shared" si="0"/>
        <v>0.26000000000000023</v>
      </c>
      <c r="D19" s="41">
        <f t="shared" si="1"/>
        <v>74.259999999999977</v>
      </c>
      <c r="E19" s="8">
        <f t="shared" si="2"/>
        <v>3.7397157816005948</v>
      </c>
      <c r="F19" s="8">
        <f t="shared" si="3"/>
        <v>38.999857890800286</v>
      </c>
      <c r="G19" s="8">
        <f t="shared" si="4"/>
        <v>30.199517204020136</v>
      </c>
      <c r="H19" s="8">
        <f t="shared" si="5"/>
        <v>65.943371262238657</v>
      </c>
      <c r="I19" s="9">
        <f t="shared" si="6"/>
        <v>8.6471816283924774</v>
      </c>
    </row>
    <row r="20" spans="1:9">
      <c r="A20" s="33">
        <f t="shared" si="7"/>
        <v>0.71999999999999975</v>
      </c>
      <c r="B20" s="34">
        <f t="shared" si="0"/>
        <v>0.28000000000000025</v>
      </c>
      <c r="D20" s="41">
        <f t="shared" si="1"/>
        <v>72.279999999999973</v>
      </c>
      <c r="E20" s="8">
        <f t="shared" si="2"/>
        <v>3.4818941504178245</v>
      </c>
      <c r="F20" s="8">
        <f t="shared" si="3"/>
        <v>37.880947075208901</v>
      </c>
      <c r="G20" s="8">
        <f t="shared" si="4"/>
        <v>27.542287033381641</v>
      </c>
      <c r="H20" s="8">
        <f t="shared" si="5"/>
        <v>63.641133263378777</v>
      </c>
      <c r="I20" s="9">
        <f t="shared" si="6"/>
        <v>7.960937499999992</v>
      </c>
    </row>
    <row r="21" spans="1:9">
      <c r="A21" s="33">
        <f t="shared" si="7"/>
        <v>0.69999999999999973</v>
      </c>
      <c r="B21" s="34">
        <f t="shared" si="0"/>
        <v>0.30000000000000027</v>
      </c>
      <c r="D21" s="41">
        <f t="shared" si="1"/>
        <v>70.299999999999969</v>
      </c>
      <c r="E21" s="8">
        <f t="shared" si="2"/>
        <v>3.25732899022801</v>
      </c>
      <c r="F21" s="8">
        <f t="shared" si="3"/>
        <v>36.778664495113986</v>
      </c>
      <c r="G21" s="8">
        <f t="shared" si="4"/>
        <v>25.118864315095777</v>
      </c>
      <c r="H21" s="8">
        <f t="shared" si="5"/>
        <v>61.378413524057187</v>
      </c>
      <c r="I21" s="9">
        <f t="shared" si="6"/>
        <v>7.3577981651376074</v>
      </c>
    </row>
    <row r="22" spans="1:9">
      <c r="A22" s="33">
        <f t="shared" si="7"/>
        <v>0.67999999999999972</v>
      </c>
      <c r="B22" s="34">
        <f t="shared" si="0"/>
        <v>0.32000000000000028</v>
      </c>
      <c r="D22" s="41">
        <f t="shared" si="1"/>
        <v>68.319999999999965</v>
      </c>
      <c r="E22" s="8">
        <f t="shared" si="2"/>
        <v>3.0599755201958359</v>
      </c>
      <c r="F22" s="8">
        <f t="shared" si="3"/>
        <v>35.6899877600979</v>
      </c>
      <c r="G22" s="8">
        <f t="shared" si="4"/>
        <v>22.908676527677706</v>
      </c>
      <c r="H22" s="8">
        <f t="shared" si="5"/>
        <v>59.154203197524474</v>
      </c>
      <c r="I22" s="9">
        <f t="shared" si="6"/>
        <v>6.8235294117646994</v>
      </c>
    </row>
    <row r="23" spans="1:9">
      <c r="A23" s="33">
        <f t="shared" si="7"/>
        <v>0.6599999999999997</v>
      </c>
      <c r="B23" s="34">
        <f t="shared" si="0"/>
        <v>0.3400000000000003</v>
      </c>
      <c r="D23" s="41">
        <f t="shared" si="1"/>
        <v>66.339999999999975</v>
      </c>
      <c r="E23" s="8">
        <f t="shared" si="2"/>
        <v>2.8851702250432751</v>
      </c>
      <c r="F23" s="8">
        <f t="shared" si="3"/>
        <v>34.612585112521629</v>
      </c>
      <c r="G23" s="8">
        <f t="shared" si="4"/>
        <v>20.892961308540372</v>
      </c>
      <c r="H23" s="8">
        <f t="shared" si="5"/>
        <v>56.967527486576294</v>
      </c>
      <c r="I23" s="9">
        <f t="shared" si="6"/>
        <v>6.3469721767594036</v>
      </c>
    </row>
    <row r="24" spans="1:9">
      <c r="A24" s="33">
        <f t="shared" si="7"/>
        <v>0.63999999999999968</v>
      </c>
      <c r="B24" s="34">
        <f t="shared" si="0"/>
        <v>0.36000000000000032</v>
      </c>
      <c r="D24" s="41">
        <f t="shared" si="1"/>
        <v>64.359999999999971</v>
      </c>
      <c r="E24" s="8">
        <f t="shared" si="2"/>
        <v>2.7292576419213948</v>
      </c>
      <c r="F24" s="8">
        <f t="shared" si="3"/>
        <v>33.544628820960682</v>
      </c>
      <c r="G24" s="8">
        <f t="shared" si="4"/>
        <v>19.054607179632452</v>
      </c>
      <c r="H24" s="8">
        <f t="shared" si="5"/>
        <v>54.817444219066907</v>
      </c>
      <c r="I24" s="9">
        <f t="shared" si="6"/>
        <v>5.9192546583850865</v>
      </c>
    </row>
    <row r="25" spans="1:9">
      <c r="A25" s="33">
        <f t="shared" si="7"/>
        <v>0.61999999999999966</v>
      </c>
      <c r="B25" s="34">
        <f t="shared" si="0"/>
        <v>0.38000000000000034</v>
      </c>
      <c r="D25" s="41">
        <f t="shared" si="1"/>
        <v>62.379999999999967</v>
      </c>
      <c r="E25" s="8">
        <f t="shared" si="2"/>
        <v>2.5893319523562899</v>
      </c>
      <c r="F25" s="8">
        <f t="shared" si="3"/>
        <v>32.484665976178128</v>
      </c>
      <c r="G25" s="8">
        <f t="shared" si="4"/>
        <v>17.378008287493735</v>
      </c>
      <c r="H25" s="8">
        <f t="shared" si="5"/>
        <v>52.703042494342434</v>
      </c>
      <c r="I25" s="9">
        <f t="shared" si="6"/>
        <v>5.53323485967503</v>
      </c>
    </row>
    <row r="26" spans="1:9">
      <c r="A26" s="33">
        <f t="shared" si="7"/>
        <v>0.59999999999999964</v>
      </c>
      <c r="B26" s="34">
        <f t="shared" si="0"/>
        <v>0.40000000000000036</v>
      </c>
      <c r="D26" s="41">
        <f t="shared" si="1"/>
        <v>60.399999999999963</v>
      </c>
      <c r="E26" s="8">
        <f t="shared" si="2"/>
        <v>2.4630541871921161</v>
      </c>
      <c r="F26" s="8">
        <f t="shared" si="3"/>
        <v>31.431527093596038</v>
      </c>
      <c r="G26" s="8">
        <f t="shared" si="4"/>
        <v>15.848931924611115</v>
      </c>
      <c r="H26" s="8">
        <f t="shared" si="5"/>
        <v>50.623441396508703</v>
      </c>
      <c r="I26" s="9">
        <f t="shared" si="6"/>
        <v>5.1830985915492898</v>
      </c>
    </row>
    <row r="27" spans="1:9">
      <c r="A27" s="33">
        <f t="shared" si="7"/>
        <v>0.57999999999999963</v>
      </c>
      <c r="B27" s="34">
        <f t="shared" si="0"/>
        <v>0.42000000000000037</v>
      </c>
      <c r="D27" s="41">
        <f t="shared" si="1"/>
        <v>58.419999999999966</v>
      </c>
      <c r="E27" s="8">
        <f t="shared" si="2"/>
        <v>2.3485204321277577</v>
      </c>
      <c r="F27" s="8">
        <f t="shared" si="3"/>
        <v>30.384260216063861</v>
      </c>
      <c r="G27" s="8">
        <f t="shared" si="4"/>
        <v>14.454397707459256</v>
      </c>
      <c r="H27" s="8">
        <f t="shared" si="5"/>
        <v>48.577788770714783</v>
      </c>
      <c r="I27" s="9">
        <f t="shared" si="6"/>
        <v>4.8640646029609638</v>
      </c>
    </row>
    <row r="28" spans="1:9">
      <c r="A28" s="33">
        <f t="shared" si="7"/>
        <v>0.55999999999999961</v>
      </c>
      <c r="B28" s="34">
        <f t="shared" si="0"/>
        <v>0.44000000000000039</v>
      </c>
      <c r="D28" s="41">
        <f t="shared" si="1"/>
        <v>56.439999999999955</v>
      </c>
      <c r="E28" s="8">
        <f t="shared" si="2"/>
        <v>2.2441651705565508</v>
      </c>
      <c r="F28" s="8">
        <f t="shared" si="3"/>
        <v>29.342082585278252</v>
      </c>
      <c r="G28" s="8">
        <f t="shared" si="4"/>
        <v>13.182567385564052</v>
      </c>
      <c r="H28" s="8">
        <f t="shared" si="5"/>
        <v>46.565260058881222</v>
      </c>
      <c r="I28" s="9">
        <f t="shared" si="6"/>
        <v>4.5721649484536027</v>
      </c>
    </row>
    <row r="29" spans="1:9">
      <c r="A29" s="33">
        <f t="shared" si="7"/>
        <v>0.53999999999999959</v>
      </c>
      <c r="B29" s="34">
        <f t="shared" si="0"/>
        <v>0.46000000000000041</v>
      </c>
      <c r="D29" s="41">
        <f t="shared" si="1"/>
        <v>54.459999999999958</v>
      </c>
      <c r="E29" s="8">
        <f t="shared" si="2"/>
        <v>2.1486892995272866</v>
      </c>
      <c r="F29" s="8">
        <f t="shared" si="3"/>
        <v>28.304344649763621</v>
      </c>
      <c r="G29" s="8">
        <f t="shared" si="4"/>
        <v>12.022644346174111</v>
      </c>
      <c r="H29" s="8">
        <f t="shared" si="5"/>
        <v>44.585057191530758</v>
      </c>
      <c r="I29" s="9">
        <f t="shared" si="6"/>
        <v>4.3040791100123563</v>
      </c>
    </row>
    <row r="30" spans="1:9">
      <c r="A30" s="33">
        <f t="shared" si="7"/>
        <v>0.51999999999999957</v>
      </c>
      <c r="B30" s="34">
        <f t="shared" si="0"/>
        <v>0.48000000000000043</v>
      </c>
      <c r="D30" s="41">
        <f t="shared" si="1"/>
        <v>52.479999999999961</v>
      </c>
      <c r="E30" s="8">
        <f t="shared" si="2"/>
        <v>2.0610057708161564</v>
      </c>
      <c r="F30" s="8">
        <f t="shared" si="3"/>
        <v>27.27050288540806</v>
      </c>
      <c r="G30" s="8">
        <f t="shared" si="4"/>
        <v>10.964781961431829</v>
      </c>
      <c r="H30" s="8">
        <f t="shared" si="5"/>
        <v>42.636407532592919</v>
      </c>
      <c r="I30" s="9">
        <f t="shared" si="6"/>
        <v>4.0570071258907312</v>
      </c>
    </row>
    <row r="31" spans="1:9">
      <c r="A31" s="33">
        <f t="shared" si="7"/>
        <v>0.49999999999999956</v>
      </c>
      <c r="B31" s="34">
        <f t="shared" si="0"/>
        <v>0.50000000000000044</v>
      </c>
      <c r="D31" s="41">
        <f t="shared" si="1"/>
        <v>50.499999999999957</v>
      </c>
      <c r="E31" s="8">
        <f t="shared" si="2"/>
        <v>1.9801980198019784</v>
      </c>
      <c r="F31" s="8">
        <f t="shared" si="3"/>
        <v>26.240099009900966</v>
      </c>
      <c r="G31" s="8">
        <f t="shared" si="4"/>
        <v>9.9999999999999805</v>
      </c>
      <c r="H31" s="8">
        <f t="shared" si="5"/>
        <v>40.718562874251461</v>
      </c>
      <c r="I31" s="9">
        <f t="shared" si="6"/>
        <v>3.8285714285714234</v>
      </c>
    </row>
    <row r="32" spans="1:9">
      <c r="A32" s="33">
        <f t="shared" si="7"/>
        <v>0.47999999999999954</v>
      </c>
      <c r="B32" s="34">
        <f t="shared" si="0"/>
        <v>0.52000000000000046</v>
      </c>
      <c r="D32" s="41">
        <f t="shared" si="1"/>
        <v>48.51999999999996</v>
      </c>
      <c r="E32" s="8">
        <f t="shared" si="2"/>
        <v>1.905487804878047</v>
      </c>
      <c r="F32" s="8">
        <f t="shared" si="3"/>
        <v>25.212743902439005</v>
      </c>
      <c r="G32" s="8">
        <f t="shared" si="4"/>
        <v>9.1201083935590788</v>
      </c>
      <c r="H32" s="8">
        <f t="shared" si="5"/>
        <v>38.830798479087413</v>
      </c>
      <c r="I32" s="9">
        <f t="shared" si="6"/>
        <v>3.6167400881057223</v>
      </c>
    </row>
    <row r="33" spans="1:9">
      <c r="A33" s="33">
        <f t="shared" si="7"/>
        <v>0.45999999999999952</v>
      </c>
      <c r="B33" s="34">
        <f t="shared" si="0"/>
        <v>0.54000000000000048</v>
      </c>
      <c r="D33" s="41">
        <f t="shared" si="1"/>
        <v>46.539999999999949</v>
      </c>
      <c r="E33" s="8">
        <f t="shared" si="2"/>
        <v>1.8362100624311404</v>
      </c>
      <c r="F33" s="8">
        <f t="shared" si="3"/>
        <v>24.188105031215546</v>
      </c>
      <c r="G33" s="8">
        <f t="shared" si="4"/>
        <v>8.317637711026693</v>
      </c>
      <c r="H33" s="8">
        <f t="shared" si="5"/>
        <v>36.97241216694173</v>
      </c>
      <c r="I33" s="9">
        <f t="shared" si="6"/>
        <v>3.4197662061636511</v>
      </c>
    </row>
    <row r="34" spans="1:9">
      <c r="A34" s="33">
        <f t="shared" si="7"/>
        <v>0.4399999999999995</v>
      </c>
      <c r="B34" s="34">
        <f t="shared" si="0"/>
        <v>0.5600000000000005</v>
      </c>
      <c r="D34" s="41">
        <f t="shared" si="1"/>
        <v>44.559999999999953</v>
      </c>
      <c r="E34" s="8">
        <f t="shared" si="2"/>
        <v>1.7717930545712246</v>
      </c>
      <c r="F34" s="8">
        <f t="shared" si="3"/>
        <v>23.165896527285589</v>
      </c>
      <c r="G34" s="8">
        <f t="shared" si="4"/>
        <v>7.5857757502918215</v>
      </c>
      <c r="H34" s="8">
        <f t="shared" si="5"/>
        <v>35.142723444080445</v>
      </c>
      <c r="I34" s="9">
        <f t="shared" si="6"/>
        <v>3.2361396303901393</v>
      </c>
    </row>
    <row r="35" spans="1:9">
      <c r="A35" s="33">
        <f t="shared" si="7"/>
        <v>0.41999999999999948</v>
      </c>
      <c r="B35" s="34">
        <f t="shared" si="0"/>
        <v>0.58000000000000052</v>
      </c>
      <c r="D35" s="41">
        <f t="shared" si="1"/>
        <v>42.579999999999949</v>
      </c>
      <c r="E35" s="8">
        <f t="shared" si="2"/>
        <v>1.7117425539198889</v>
      </c>
      <c r="F35" s="8">
        <f t="shared" si="3"/>
        <v>22.14587127695992</v>
      </c>
      <c r="G35" s="8">
        <f t="shared" si="4"/>
        <v>6.9183097091893497</v>
      </c>
      <c r="H35" s="8">
        <f t="shared" si="5"/>
        <v>33.341072672393736</v>
      </c>
      <c r="I35" s="9">
        <f t="shared" si="6"/>
        <v>3.064548162859976</v>
      </c>
    </row>
    <row r="36" spans="1:9">
      <c r="A36" s="33">
        <f t="shared" si="7"/>
        <v>0.39999999999999947</v>
      </c>
      <c r="B36" s="34">
        <f t="shared" si="0"/>
        <v>0.60000000000000053</v>
      </c>
      <c r="D36" s="41">
        <f t="shared" si="1"/>
        <v>40.599999999999945</v>
      </c>
      <c r="E36" s="8">
        <f t="shared" si="2"/>
        <v>1.6556291390728461</v>
      </c>
      <c r="F36" s="8">
        <f t="shared" si="3"/>
        <v>21.127814569536394</v>
      </c>
      <c r="G36" s="8">
        <f t="shared" si="4"/>
        <v>6.3095734448019183</v>
      </c>
      <c r="H36" s="8">
        <f t="shared" si="5"/>
        <v>31.566820276497651</v>
      </c>
      <c r="I36" s="9">
        <f t="shared" si="6"/>
        <v>2.9038461538461497</v>
      </c>
    </row>
    <row r="37" spans="1:9">
      <c r="A37" s="33">
        <f t="shared" si="7"/>
        <v>0.37999999999999945</v>
      </c>
      <c r="B37" s="34">
        <f t="shared" si="0"/>
        <v>0.62000000000000055</v>
      </c>
      <c r="D37" s="41">
        <f t="shared" si="1"/>
        <v>38.619999999999941</v>
      </c>
      <c r="E37" s="8">
        <f t="shared" si="2"/>
        <v>1.6030779095864045</v>
      </c>
      <c r="F37" s="8">
        <f t="shared" si="3"/>
        <v>20.111538954793172</v>
      </c>
      <c r="G37" s="8">
        <f t="shared" si="4"/>
        <v>5.7543993733715553</v>
      </c>
      <c r="H37" s="8">
        <f t="shared" si="5"/>
        <v>29.819345986736764</v>
      </c>
      <c r="I37" s="9">
        <f t="shared" si="6"/>
        <v>2.7530288909599214</v>
      </c>
    </row>
    <row r="38" spans="1:9">
      <c r="A38" s="33">
        <f t="shared" si="7"/>
        <v>0.35999999999999943</v>
      </c>
      <c r="B38" s="34">
        <f t="shared" si="0"/>
        <v>0.64000000000000057</v>
      </c>
      <c r="D38" s="41">
        <f t="shared" si="1"/>
        <v>36.639999999999944</v>
      </c>
      <c r="E38" s="8">
        <f t="shared" si="2"/>
        <v>1.5537600994406449</v>
      </c>
      <c r="F38" s="8">
        <f t="shared" si="3"/>
        <v>19.096880049720294</v>
      </c>
      <c r="G38" s="8">
        <f t="shared" si="4"/>
        <v>5.248074602497713</v>
      </c>
      <c r="H38" s="8">
        <f t="shared" si="5"/>
        <v>28.098048116205135</v>
      </c>
      <c r="I38" s="9">
        <f t="shared" si="6"/>
        <v>2.6112115732368855</v>
      </c>
    </row>
    <row r="39" spans="1:9">
      <c r="A39" s="33">
        <f t="shared" si="7"/>
        <v>0.33999999999999941</v>
      </c>
      <c r="B39" s="34">
        <f t="shared" si="0"/>
        <v>0.66000000000000059</v>
      </c>
      <c r="D39" s="41">
        <f t="shared" si="1"/>
        <v>34.659999999999947</v>
      </c>
      <c r="E39" s="8">
        <f t="shared" si="2"/>
        <v>1.5073861923424769</v>
      </c>
      <c r="F39" s="8">
        <f t="shared" si="3"/>
        <v>18.083693096171213</v>
      </c>
      <c r="G39" s="8">
        <f t="shared" si="4"/>
        <v>4.7863009232263716</v>
      </c>
      <c r="H39" s="8">
        <f t="shared" si="5"/>
        <v>26.40234287001573</v>
      </c>
      <c r="I39" s="9">
        <f t="shared" si="6"/>
        <v>2.4776119402985035</v>
      </c>
    </row>
    <row r="40" spans="1:9">
      <c r="A40" s="33">
        <f t="shared" si="7"/>
        <v>0.3199999999999994</v>
      </c>
      <c r="B40" s="34">
        <f t="shared" si="0"/>
        <v>0.6800000000000006</v>
      </c>
      <c r="D40" s="41">
        <f t="shared" si="1"/>
        <v>32.679999999999943</v>
      </c>
      <c r="E40" s="8">
        <f t="shared" si="2"/>
        <v>1.4637002341920362</v>
      </c>
      <c r="F40" s="8">
        <f t="shared" si="3"/>
        <v>17.071850117095991</v>
      </c>
      <c r="G40" s="8">
        <f t="shared" si="4"/>
        <v>4.3651583224016486</v>
      </c>
      <c r="H40" s="8">
        <f t="shared" si="5"/>
        <v>24.731663685152014</v>
      </c>
      <c r="I40" s="9">
        <f t="shared" si="6"/>
        <v>2.3515358361774705</v>
      </c>
    </row>
    <row r="41" spans="1:9">
      <c r="A41" s="33">
        <f t="shared" si="7"/>
        <v>0.29999999999999938</v>
      </c>
      <c r="B41" s="34">
        <f t="shared" si="0"/>
        <v>0.70000000000000062</v>
      </c>
      <c r="D41" s="41">
        <f t="shared" si="1"/>
        <v>30.699999999999935</v>
      </c>
      <c r="E41" s="8">
        <f t="shared" si="2"/>
        <v>1.4224751066856318</v>
      </c>
      <c r="F41" s="8">
        <f t="shared" si="3"/>
        <v>16.061237553342785</v>
      </c>
      <c r="G41" s="8">
        <f t="shared" si="4"/>
        <v>3.981071705534962</v>
      </c>
      <c r="H41" s="8">
        <f t="shared" si="5"/>
        <v>23.085460599334027</v>
      </c>
      <c r="I41" s="9">
        <f t="shared" si="6"/>
        <v>2.2323651452282123</v>
      </c>
    </row>
    <row r="42" spans="1:9">
      <c r="A42" s="33">
        <f t="shared" si="7"/>
        <v>0.27999999999999936</v>
      </c>
      <c r="B42" s="34">
        <f t="shared" si="0"/>
        <v>0.72000000000000064</v>
      </c>
      <c r="D42" s="41">
        <f t="shared" si="1"/>
        <v>28.719999999999935</v>
      </c>
      <c r="E42" s="8">
        <f t="shared" si="2"/>
        <v>1.3835085777531808</v>
      </c>
      <c r="F42" s="8">
        <f t="shared" si="3"/>
        <v>15.051754288876557</v>
      </c>
      <c r="G42" s="8">
        <f t="shared" si="4"/>
        <v>3.6307805477010029</v>
      </c>
      <c r="H42" s="8">
        <f t="shared" si="5"/>
        <v>21.463199647421732</v>
      </c>
      <c r="I42" s="9">
        <f t="shared" si="6"/>
        <v>2.119547657512113</v>
      </c>
    </row>
    <row r="43" spans="1:9">
      <c r="A43" s="33">
        <f t="shared" si="7"/>
        <v>0.25999999999999934</v>
      </c>
      <c r="B43" s="34">
        <f t="shared" si="0"/>
        <v>0.74000000000000066</v>
      </c>
      <c r="D43" s="41">
        <f t="shared" si="1"/>
        <v>26.739999999999938</v>
      </c>
      <c r="E43" s="8">
        <f t="shared" si="2"/>
        <v>1.3466199838405588</v>
      </c>
      <c r="F43" s="8">
        <f t="shared" si="3"/>
        <v>14.043309991920248</v>
      </c>
      <c r="G43" s="8">
        <f t="shared" si="4"/>
        <v>3.311311214825901</v>
      </c>
      <c r="H43" s="8">
        <f t="shared" si="5"/>
        <v>19.86436228396407</v>
      </c>
      <c r="I43" s="9">
        <f t="shared" si="6"/>
        <v>2.0125885129819006</v>
      </c>
    </row>
    <row r="44" spans="1:9">
      <c r="A44" s="33">
        <f t="shared" si="7"/>
        <v>0.23999999999999935</v>
      </c>
      <c r="B44" s="34">
        <f t="shared" si="0"/>
        <v>0.76000000000000068</v>
      </c>
      <c r="D44" s="41">
        <f t="shared" si="1"/>
        <v>24.759999999999938</v>
      </c>
      <c r="E44" s="8">
        <f t="shared" si="2"/>
        <v>1.3116474291710378</v>
      </c>
      <c r="F44" s="8">
        <f t="shared" si="3"/>
        <v>13.035823714585488</v>
      </c>
      <c r="G44" s="8">
        <f t="shared" si="4"/>
        <v>3.0199517204020077</v>
      </c>
      <c r="H44" s="8">
        <f t="shared" si="5"/>
        <v>18.288444830582051</v>
      </c>
      <c r="I44" s="9">
        <f t="shared" si="6"/>
        <v>1.9110429447852728</v>
      </c>
    </row>
    <row r="45" spans="1:9">
      <c r="A45" s="33">
        <f t="shared" si="7"/>
        <v>0.21999999999999936</v>
      </c>
      <c r="B45" s="34">
        <f t="shared" si="0"/>
        <v>0.78000000000000069</v>
      </c>
      <c r="D45" s="41">
        <f t="shared" si="1"/>
        <v>22.779999999999937</v>
      </c>
      <c r="E45" s="8">
        <f t="shared" si="2"/>
        <v>1.2784454103809757</v>
      </c>
      <c r="F45" s="8">
        <f t="shared" si="3"/>
        <v>12.029222705190456</v>
      </c>
      <c r="G45" s="8">
        <f t="shared" si="4"/>
        <v>2.7542287033381587</v>
      </c>
      <c r="H45" s="8">
        <f t="shared" si="5"/>
        <v>16.734957946948413</v>
      </c>
      <c r="I45" s="9">
        <f t="shared" si="6"/>
        <v>1.8145100972326071</v>
      </c>
    </row>
    <row r="46" spans="1:9">
      <c r="A46" s="33">
        <f t="shared" si="7"/>
        <v>0.19999999999999937</v>
      </c>
      <c r="B46" s="34">
        <f t="shared" si="0"/>
        <v>0.8000000000000006</v>
      </c>
      <c r="D46" s="41">
        <f t="shared" si="1"/>
        <v>20.799999999999937</v>
      </c>
      <c r="E46" s="8">
        <f t="shared" si="2"/>
        <v>1.2468827930174555</v>
      </c>
      <c r="F46" s="8">
        <f t="shared" si="3"/>
        <v>11.023441396508696</v>
      </c>
      <c r="G46" s="8">
        <f t="shared" si="4"/>
        <v>2.511886431509573</v>
      </c>
      <c r="H46" s="8">
        <f t="shared" si="5"/>
        <v>15.203426124196966</v>
      </c>
      <c r="I46" s="9">
        <f t="shared" si="6"/>
        <v>1.7226277372262744</v>
      </c>
    </row>
    <row r="47" spans="1:9">
      <c r="A47" s="33">
        <f t="shared" si="7"/>
        <v>0.17999999999999938</v>
      </c>
      <c r="B47" s="34">
        <f t="shared" si="0"/>
        <v>0.82000000000000062</v>
      </c>
      <c r="D47" s="41">
        <f t="shared" si="1"/>
        <v>18.81999999999994</v>
      </c>
      <c r="E47" s="8">
        <f t="shared" si="2"/>
        <v>1.2168410805548786</v>
      </c>
      <c r="F47" s="8">
        <f t="shared" si="3"/>
        <v>10.018420540277409</v>
      </c>
      <c r="G47" s="8">
        <f t="shared" si="4"/>
        <v>2.2908676527677665</v>
      </c>
      <c r="H47" s="8">
        <f t="shared" si="5"/>
        <v>13.693387199659753</v>
      </c>
      <c r="I47" s="9">
        <f t="shared" si="6"/>
        <v>1.6350677120456139</v>
      </c>
    </row>
    <row r="48" spans="1:9">
      <c r="A48" s="33">
        <f t="shared" si="7"/>
        <v>0.15999999999999939</v>
      </c>
      <c r="B48" s="34">
        <f t="shared" si="0"/>
        <v>0.84000000000000064</v>
      </c>
      <c r="D48" s="41">
        <f t="shared" si="1"/>
        <v>16.839999999999939</v>
      </c>
      <c r="E48" s="8">
        <f t="shared" si="2"/>
        <v>1.1882129277566531</v>
      </c>
      <c r="F48" s="8">
        <f t="shared" si="3"/>
        <v>9.0141064638782957</v>
      </c>
      <c r="G48" s="8">
        <f t="shared" si="4"/>
        <v>2.0892961308540339</v>
      </c>
      <c r="H48" s="8">
        <f t="shared" si="5"/>
        <v>12.204391891891845</v>
      </c>
      <c r="I48" s="9">
        <f t="shared" si="6"/>
        <v>1.5515320334261813</v>
      </c>
    </row>
    <row r="49" spans="1:9">
      <c r="A49" s="33">
        <f t="shared" si="7"/>
        <v>0.1399999999999994</v>
      </c>
      <c r="B49" s="34">
        <f t="shared" si="0"/>
        <v>0.86000000000000054</v>
      </c>
      <c r="D49" s="41">
        <f t="shared" si="1"/>
        <v>14.859999999999941</v>
      </c>
      <c r="E49" s="8">
        <f t="shared" si="2"/>
        <v>1.160900859066635</v>
      </c>
      <c r="F49" s="8">
        <f t="shared" si="3"/>
        <v>8.0104504295332877</v>
      </c>
      <c r="G49" s="8">
        <f t="shared" si="4"/>
        <v>1.9054607179632421</v>
      </c>
      <c r="H49" s="8">
        <f t="shared" si="5"/>
        <v>10.736003355001031</v>
      </c>
      <c r="I49" s="9">
        <f t="shared" si="6"/>
        <v>1.4717494894486021</v>
      </c>
    </row>
    <row r="50" spans="1:9">
      <c r="A50" s="33">
        <f t="shared" si="7"/>
        <v>0.1199999999999994</v>
      </c>
      <c r="B50" s="34">
        <f t="shared" si="0"/>
        <v>0.88000000000000056</v>
      </c>
      <c r="D50" s="41">
        <f t="shared" si="1"/>
        <v>12.87999999999994</v>
      </c>
      <c r="E50" s="8">
        <f t="shared" si="2"/>
        <v>1.1348161597821147</v>
      </c>
      <c r="F50" s="8">
        <f t="shared" si="3"/>
        <v>7.0074080798910279</v>
      </c>
      <c r="G50" s="8">
        <f t="shared" si="4"/>
        <v>1.7378008287493707</v>
      </c>
      <c r="H50" s="8">
        <f t="shared" si="5"/>
        <v>9.2877967513535822</v>
      </c>
      <c r="I50" s="9">
        <f t="shared" si="6"/>
        <v>1.3954727030625811</v>
      </c>
    </row>
    <row r="51" spans="1:9">
      <c r="A51" s="33">
        <f t="shared" si="7"/>
        <v>9.9999999999999395E-2</v>
      </c>
      <c r="B51" s="34">
        <f t="shared" si="0"/>
        <v>0.90000000000000058</v>
      </c>
      <c r="D51" s="41">
        <f t="shared" si="1"/>
        <v>10.89999999999994</v>
      </c>
      <c r="E51" s="8">
        <f t="shared" si="2"/>
        <v>1.109877913429522</v>
      </c>
      <c r="F51" s="8">
        <f t="shared" si="3"/>
        <v>6.0049389567147307</v>
      </c>
      <c r="G51" s="8">
        <f t="shared" si="4"/>
        <v>1.5848931924611092</v>
      </c>
      <c r="H51" s="8">
        <f t="shared" si="5"/>
        <v>7.8593588417786719</v>
      </c>
      <c r="I51" s="9">
        <f t="shared" si="6"/>
        <v>1.3224755700325712</v>
      </c>
    </row>
    <row r="52" spans="1:9">
      <c r="A52" s="33">
        <f t="shared" si="7"/>
        <v>7.9999999999999391E-2</v>
      </c>
      <c r="B52" s="34">
        <f t="shared" si="0"/>
        <v>0.9200000000000006</v>
      </c>
      <c r="D52" s="41">
        <f t="shared" si="1"/>
        <v>8.9199999999999395</v>
      </c>
      <c r="E52" s="8">
        <f t="shared" si="2"/>
        <v>1.0860121633362287</v>
      </c>
      <c r="F52" s="8">
        <f t="shared" si="3"/>
        <v>5.0030060816680839</v>
      </c>
      <c r="G52" s="8">
        <f t="shared" si="4"/>
        <v>1.4454397707459234</v>
      </c>
      <c r="H52" s="8">
        <f t="shared" si="5"/>
        <v>6.4502875924403895</v>
      </c>
      <c r="I52" s="9">
        <f t="shared" si="6"/>
        <v>1.2525510204081611</v>
      </c>
    </row>
    <row r="53" spans="1:9">
      <c r="A53" s="33">
        <f t="shared" si="7"/>
        <v>5.9999999999999387E-2</v>
      </c>
      <c r="B53" s="34">
        <f t="shared" si="0"/>
        <v>0.94000000000000061</v>
      </c>
      <c r="D53" s="41">
        <f t="shared" si="1"/>
        <v>6.9399999999999391</v>
      </c>
      <c r="E53" s="8">
        <f t="shared" si="2"/>
        <v>1.0631511800978091</v>
      </c>
      <c r="F53" s="8">
        <f t="shared" si="3"/>
        <v>4.0015755900488745</v>
      </c>
      <c r="G53" s="8">
        <f t="shared" si="4"/>
        <v>1.3182567385564035</v>
      </c>
      <c r="H53" s="8">
        <f t="shared" si="5"/>
        <v>5.0601917975922817</v>
      </c>
      <c r="I53" s="9">
        <f t="shared" si="6"/>
        <v>1.1855090568394733</v>
      </c>
    </row>
    <row r="54" spans="1:9">
      <c r="A54" s="33">
        <f t="shared" si="7"/>
        <v>3.9999999999999383E-2</v>
      </c>
      <c r="B54" s="34">
        <f t="shared" si="0"/>
        <v>0.96000000000000063</v>
      </c>
      <c r="D54" s="41">
        <f t="shared" si="1"/>
        <v>4.9599999999999387</v>
      </c>
      <c r="E54" s="8">
        <f t="shared" si="2"/>
        <v>1.041232819658475</v>
      </c>
      <c r="F54" s="8">
        <f t="shared" si="3"/>
        <v>3.000616409829207</v>
      </c>
      <c r="G54" s="8">
        <f t="shared" si="4"/>
        <v>1.2022644346174096</v>
      </c>
      <c r="H54" s="8">
        <f t="shared" si="5"/>
        <v>3.6886907174705783</v>
      </c>
      <c r="I54" s="9">
        <f t="shared" si="6"/>
        <v>1.1211750305997532</v>
      </c>
    </row>
    <row r="55" spans="1:9">
      <c r="A55" s="33">
        <f t="shared" si="7"/>
        <v>1.9999999999999383E-2</v>
      </c>
      <c r="B55" s="34">
        <f t="shared" si="0"/>
        <v>0.98000000000000065</v>
      </c>
      <c r="D55" s="41">
        <f t="shared" si="1"/>
        <v>2.9799999999999391</v>
      </c>
      <c r="E55" s="8">
        <f t="shared" si="2"/>
        <v>1.020199959192001</v>
      </c>
      <c r="F55" s="8">
        <f t="shared" si="3"/>
        <v>2.0000999795959702</v>
      </c>
      <c r="G55" s="8">
        <f t="shared" si="4"/>
        <v>1.096478196143182</v>
      </c>
      <c r="H55" s="8">
        <f t="shared" si="5"/>
        <v>2.335413730622065</v>
      </c>
      <c r="I55" s="9">
        <f t="shared" si="6"/>
        <v>1.059388122375523</v>
      </c>
    </row>
    <row r="56" spans="1:9">
      <c r="A56" s="35">
        <f t="shared" si="7"/>
        <v>-6.1756155744774333E-16</v>
      </c>
      <c r="B56" s="36">
        <f t="shared" si="0"/>
        <v>1.0000000000000007</v>
      </c>
      <c r="D56" s="42">
        <f t="shared" si="1"/>
        <v>0.99999999999993894</v>
      </c>
      <c r="E56" s="10">
        <f t="shared" si="2"/>
        <v>0.99999999999999933</v>
      </c>
      <c r="F56" s="10">
        <f t="shared" si="3"/>
        <v>0.99999999999996914</v>
      </c>
      <c r="G56" s="10">
        <f t="shared" si="4"/>
        <v>0.99999999999999711</v>
      </c>
      <c r="H56" s="10">
        <f t="shared" si="5"/>
        <v>0.99999999999995737</v>
      </c>
      <c r="I56" s="11">
        <f t="shared" si="6"/>
        <v>0.99999999999999822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Elasticity</vt:lpstr>
      <vt:lpstr>Permeability</vt:lpstr>
    </vt:vector>
  </TitlesOfParts>
  <Company>University of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Montesi</dc:creator>
  <cp:lastModifiedBy>Laurent Montesi</cp:lastModifiedBy>
  <dcterms:created xsi:type="dcterms:W3CDTF">2016-07-06T19:23:15Z</dcterms:created>
  <dcterms:modified xsi:type="dcterms:W3CDTF">2016-07-06T23:23:22Z</dcterms:modified>
</cp:coreProperties>
</file>